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32" windowHeight="8556" firstSheet="1" activeTab="1"/>
  </bookViews>
  <sheets>
    <sheet name="bilans-MY" sheetId="1" state="hidden" r:id="rId1"/>
    <sheet name="Bilans" sheetId="2" r:id="rId2"/>
  </sheets>
  <definedNames>
    <definedName name="_xlnm.Print_Area" localSheetId="1">'Bilans'!$A$1:$F$56</definedName>
    <definedName name="_xlnm.Print_Area" localSheetId="0">'bilans-MY'!$A$1:$F$71</definedName>
  </definedNames>
  <calcPr fullCalcOnLoad="1"/>
</workbook>
</file>

<file path=xl/sharedStrings.xml><?xml version="1.0" encoding="utf-8"?>
<sst xmlns="http://schemas.openxmlformats.org/spreadsheetml/2006/main" count="206" uniqueCount="128">
  <si>
    <t>BILANS</t>
  </si>
  <si>
    <t>Adresat:</t>
  </si>
  <si>
    <t>Wysłać bez pisma przewodniego</t>
  </si>
  <si>
    <t>Numer identyfikacyjny REGON</t>
  </si>
  <si>
    <t>sporządzony</t>
  </si>
  <si>
    <t>AKTYWA</t>
  </si>
  <si>
    <t>Stan na początek roku</t>
  </si>
  <si>
    <t>Stan na koniec roku</t>
  </si>
  <si>
    <t>PASYWA</t>
  </si>
  <si>
    <t>(główny księgowy)</t>
  </si>
  <si>
    <t>(rok, miesiąc, dzień)</t>
  </si>
  <si>
    <t>(kierownik jednostki)</t>
  </si>
  <si>
    <t xml:space="preserve"> </t>
  </si>
  <si>
    <t>Suma aktywów</t>
  </si>
  <si>
    <t>Suma pasywów</t>
  </si>
  <si>
    <t>budżetowego</t>
  </si>
  <si>
    <t>Nazwa i adres jednostki sprawozdawczej</t>
  </si>
  <si>
    <t>1. Umorzenie wartości niematerialnych i prawnych</t>
  </si>
  <si>
    <t>2. Umorzenie środków trwałych</t>
  </si>
  <si>
    <t>jednostki budżetowej</t>
  </si>
  <si>
    <t>i samorządowego zakładu</t>
  </si>
  <si>
    <t xml:space="preserve">      1. Środki trwałe</t>
  </si>
  <si>
    <t xml:space="preserve">      1.1. Grunty</t>
  </si>
  <si>
    <t xml:space="preserve">      1.3. Urządzenia techniczne i maszyny</t>
  </si>
  <si>
    <t xml:space="preserve">      1.4. Środki transportu</t>
  </si>
  <si>
    <t xml:space="preserve">      1.5. Inne środki trwałe</t>
  </si>
  <si>
    <t xml:space="preserve">   III. Należności długoterminowe</t>
  </si>
  <si>
    <t xml:space="preserve">   II. Rzeczowe aktywa trwałe</t>
  </si>
  <si>
    <t>A. Aktywa trwałe</t>
  </si>
  <si>
    <t xml:space="preserve">   IV. Długoterminowe aktywa finansowe</t>
  </si>
  <si>
    <t xml:space="preserve">    V. Wartość mienia zlikwidowanych jednostek</t>
  </si>
  <si>
    <t>B. Aktywa obrotowe</t>
  </si>
  <si>
    <t>A. Fundusz</t>
  </si>
  <si>
    <t xml:space="preserve">   III. Nadwyżka środków obrotowych (-)</t>
  </si>
  <si>
    <t xml:space="preserve">   IV. Odpisy z wyniku finansowego (-)</t>
  </si>
  <si>
    <t xml:space="preserve">   V. Fundusz mienia zlikwidowanych jednostek</t>
  </si>
  <si>
    <t>E. Rozliczenia międzyokresowe</t>
  </si>
  <si>
    <t xml:space="preserve">      2. Środki trwałe w budowie (inwestycje)</t>
  </si>
  <si>
    <t xml:space="preserve">      3. Zaliczki na środki trwałe w budowie
         (inwestycje)</t>
  </si>
  <si>
    <t xml:space="preserve">      3. Inne długoterminowe aktywa finansowe</t>
  </si>
  <si>
    <t xml:space="preserve">      2. Inne papiery wartościowe</t>
  </si>
  <si>
    <t xml:space="preserve">      1. Akcje i udziały</t>
  </si>
  <si>
    <t xml:space="preserve">      1. Materiały</t>
  </si>
  <si>
    <t xml:space="preserve">      2. Półprodukty i produkty w toku</t>
  </si>
  <si>
    <t xml:space="preserve">      3. Produkty gotowe</t>
  </si>
  <si>
    <t xml:space="preserve">      4. Towary</t>
  </si>
  <si>
    <t xml:space="preserve">      1. Należności z tytułu dostaw i usług</t>
  </si>
  <si>
    <t xml:space="preserve">      2. Należności od budżetów</t>
  </si>
  <si>
    <t xml:space="preserve">      4. Pozostałe należności</t>
  </si>
  <si>
    <t xml:space="preserve">   III. Krótkoterminowe aktywa finansowe</t>
  </si>
  <si>
    <t xml:space="preserve">      1. Środki pieniężne w kasie</t>
  </si>
  <si>
    <t xml:space="preserve">      2. Środki pieniężne na rachunkach bankowych</t>
  </si>
  <si>
    <t xml:space="preserve">      4. Inne środki pieniężne</t>
  </si>
  <si>
    <t xml:space="preserve">      5. Akcje lub udzały</t>
  </si>
  <si>
    <t xml:space="preserve">      6. Inne papiery wartościowe</t>
  </si>
  <si>
    <t xml:space="preserve">      7. Inne krótkoterminowe aktywa finansowe</t>
  </si>
  <si>
    <t xml:space="preserve">   IV. Rozliczenia międzyokresowe</t>
  </si>
  <si>
    <t xml:space="preserve">      1. Zysk netto (+)</t>
  </si>
  <si>
    <t xml:space="preserve">      2. Strata netto (-)</t>
  </si>
  <si>
    <t>B. Państwowe fundusze celowe</t>
  </si>
  <si>
    <t xml:space="preserve">      1. Zobowiązania z tytułu dostaw i usług</t>
  </si>
  <si>
    <t xml:space="preserve">      2. Zobowiązania wobec budżetów</t>
  </si>
  <si>
    <t xml:space="preserve">      3. Zobowiązania z tytułu ubezpieczeń i innych
          świadczeń</t>
  </si>
  <si>
    <t xml:space="preserve">      4. Zobowiązania z tytułu wynagrodzeń</t>
  </si>
  <si>
    <t xml:space="preserve">      5. Pozostałe zobowiązania</t>
  </si>
  <si>
    <t xml:space="preserve">   III. Rezerwy na zobowiązania</t>
  </si>
  <si>
    <t>D. Fundusze specjalne</t>
  </si>
  <si>
    <t xml:space="preserve">      1. Zakładowy Fundusz Świadczeń Socjalnych</t>
  </si>
  <si>
    <t xml:space="preserve">      2. Inne fundusze</t>
  </si>
  <si>
    <t>A. Objaśnienie - wykazane w bilansie wartości aktywów trwałych i obrotowych są pomniejszone odpowiednio o umorzenie i odpisy aktualizujące</t>
  </si>
  <si>
    <t xml:space="preserve">B. Informacje uzupełniające istotne dla oceny rzetelności i przejrzystości sytuacji finansowej i majątkowej: </t>
  </si>
  <si>
    <t>3. Umorzenie pozostałych środków trwałych</t>
  </si>
  <si>
    <t>4. Odpisy aktualizujące środki trwałe</t>
  </si>
  <si>
    <t>5. Odpisy aktualizujące środki trwałe w budowie</t>
  </si>
  <si>
    <t>7. Odpisy aktualizujące należności</t>
  </si>
  <si>
    <t xml:space="preserve">      5. Rozliczenia z tytułu środków na wydatki
          budżetowe i z tytułu dochodów budżetowych</t>
  </si>
  <si>
    <t xml:space="preserve">      3. Należności z tytułu ubezpieczeń i innych
          świadczeń</t>
  </si>
  <si>
    <t xml:space="preserve">      1.2. Budynki, lokale i obiekty inżynierii lądowej 
             i wodnej</t>
  </si>
  <si>
    <t xml:space="preserve">      3. Środki pieniężne państwowego funduszu 
          celowego</t>
  </si>
  <si>
    <t xml:space="preserve">      6. Sumy obce (depozytowe, zabezpieczenie 
          wykonania umów)</t>
  </si>
  <si>
    <t xml:space="preserve">      7. Rozliczenia z tytułu środków na wydatki
          budżetowe i z tytułu dochodów budżetowych</t>
  </si>
  <si>
    <t>C. Zobowiązania i rezerwy 
     na zobowiązania</t>
  </si>
  <si>
    <t xml:space="preserve">    I. Wartości niematerialne i prawne</t>
  </si>
  <si>
    <t xml:space="preserve">     I. Zapasy</t>
  </si>
  <si>
    <t xml:space="preserve">    II. Należności krótkoterminowe</t>
  </si>
  <si>
    <t xml:space="preserve">     I. Rozliczenia międzyokresowe przychodów</t>
  </si>
  <si>
    <t xml:space="preserve">    II. Inne rozliczenia międzyokresowe</t>
  </si>
  <si>
    <t xml:space="preserve">    II. Zobowiązania krótkoterminowe</t>
  </si>
  <si>
    <t xml:space="preserve">     I. Zobowiązania długoterminowe</t>
  </si>
  <si>
    <t xml:space="preserve">    II. Wynik finansowy netto (+,-)</t>
  </si>
  <si>
    <t xml:space="preserve">     I. Fundusz jednostki</t>
  </si>
  <si>
    <t>8. Odpisy aktualizujące długoterminowe aktywa
    finansowe</t>
  </si>
  <si>
    <t>Regionalna Izba Obrachunkowa
w Szczecinie</t>
  </si>
  <si>
    <t>811684232</t>
  </si>
  <si>
    <t>9. Zobowiązania warunkowe (pozabilansowe)</t>
  </si>
  <si>
    <r>
      <t xml:space="preserve">6. Odpisy aktualizujące wartości </t>
    </r>
    <r>
      <rPr>
        <sz val="7.5"/>
        <color indexed="8"/>
        <rFont val="Arial"/>
        <family val="2"/>
      </rPr>
      <t>niematerialne
    i prawne</t>
    </r>
  </si>
  <si>
    <t>na dzień 31 grudnia 2016 r.</t>
  </si>
  <si>
    <t>Prezydent Miasta Szczecin
Armii Krajowej 1
70-456 Szczecin</t>
  </si>
  <si>
    <t>B. Fundusze placówek</t>
  </si>
  <si>
    <t xml:space="preserve">      8. Fundusze specjalne</t>
  </si>
  <si>
    <t xml:space="preserve">      8.2. Inne fundusze</t>
  </si>
  <si>
    <t xml:space="preserve">   III.Odpisy z wyniku finansowego 
   (nadwyżka środków obrotowych) (-)</t>
  </si>
  <si>
    <t xml:space="preserve">      2. Środki trwałe w budowie
      (inwestycje)</t>
  </si>
  <si>
    <t xml:space="preserve">      3. Zaliczki na środki trwałe 
      w budowie (inwestycje)</t>
  </si>
  <si>
    <t xml:space="preserve">      1.2. Budynki, lokale i obiekty inżynierii
      lądowej i wodnej</t>
  </si>
  <si>
    <t xml:space="preserve">      3. Inne długoterminowe aktywa 
      finansowe</t>
  </si>
  <si>
    <t xml:space="preserve">    V. Wartość mienia zlikwidowanych 
     jednostek</t>
  </si>
  <si>
    <t xml:space="preserve">      5. Rozliczenia z tytułu środków 
      na wydatki budżetowe i z tytułu 
      dochodów budżetowych</t>
  </si>
  <si>
    <t xml:space="preserve">      2. Środki pieniężne na rachunkach 
       bankowych</t>
  </si>
  <si>
    <t xml:space="preserve">      7. Inne krótkoterminowe aktywa 
       finansowe</t>
  </si>
  <si>
    <t xml:space="preserve">      3. Środki pieniężne państwowego
       funduszu celowego</t>
  </si>
  <si>
    <t xml:space="preserve">   IV.Fundusz mienia zlikwidowanych 
   jednostek</t>
  </si>
  <si>
    <t xml:space="preserve">      6. Sumy obce (depozytowe, 
       zabezpieczenie wykonania umów)</t>
  </si>
  <si>
    <t xml:space="preserve">      3. Zobowiązania z tytułu ubezpieczeń
       i innych świadczeń</t>
  </si>
  <si>
    <t xml:space="preserve">      7. Rozliczenia z tytułu środków 
       na wydatki budżetowe i z tytułu 
       dochodów budżetowych</t>
  </si>
  <si>
    <t xml:space="preserve">      1.1.1. Grunty stanowiące własność 
       jednostki samorządu terytorialnego, 
       przekazane w użytkowanie wieczyste 
       innym podmiotom</t>
  </si>
  <si>
    <t xml:space="preserve">      8.1. Zakładowy fundusz świadczeń
      socjalnych</t>
  </si>
  <si>
    <t xml:space="preserve">      1. Zobowiązania z tytułu dostaw
       i usług</t>
  </si>
  <si>
    <t>lub samorządowego zakładu</t>
  </si>
  <si>
    <t>C. Państwowe fundusze celowe</t>
  </si>
  <si>
    <t>D. Zobowiązania i rezerwy na 
    zobowiązania</t>
  </si>
  <si>
    <t>PREZYDENT MIASTA SZCZECIN</t>
  </si>
  <si>
    <t xml:space="preserve">ŚRODOWISKOWY DOM SAMOPOMOCY W SZCZECINIE                                                                   UL. TARTACZNA 14 70-893 SZCZECIN             </t>
  </si>
  <si>
    <t>321331889</t>
  </si>
  <si>
    <t xml:space="preserve">      3. Należności z tytułu ubezpieczeń
       i innych świadczeń</t>
  </si>
  <si>
    <t>Barbara Kusiak</t>
  </si>
  <si>
    <t>Barbara Masna</t>
  </si>
  <si>
    <t>na dzień 31 grudnia 2020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</si>
</sst>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.5"/>
      <color indexed="8"/>
      <name val="Arial"/>
      <family val="2"/>
    </font>
    <font>
      <b/>
      <i/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32" borderId="0" applyNumberFormat="0" applyBorder="0" applyAlignment="0" applyProtection="0"/>
  </cellStyleXfs>
  <cellXfs count="24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49" fontId="7" fillId="33" borderId="11" xfId="0" applyNumberFormat="1" applyFont="1" applyFill="1" applyBorder="1" applyAlignment="1" applyProtection="1">
      <alignment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NumberFormat="1" applyFont="1" applyFill="1" applyBorder="1" applyAlignment="1" applyProtection="1">
      <alignment vertical="center"/>
      <protection locked="0"/>
    </xf>
    <xf numFmtId="49" fontId="7" fillId="33" borderId="17" xfId="0" applyNumberFormat="1" applyFont="1" applyFill="1" applyBorder="1" applyAlignment="1" applyProtection="1">
      <alignment vertical="center" wrapText="1"/>
      <protection locked="0"/>
    </xf>
    <xf numFmtId="49" fontId="7" fillId="33" borderId="18" xfId="0" applyNumberFormat="1" applyFont="1" applyFill="1" applyBorder="1" applyAlignment="1" applyProtection="1">
      <alignment vertical="center" wrapText="1"/>
      <protection locked="0"/>
    </xf>
    <xf numFmtId="49" fontId="7" fillId="33" borderId="19" xfId="0" applyNumberFormat="1" applyFont="1" applyFill="1" applyBorder="1" applyAlignment="1" applyProtection="1">
      <alignment vertical="center" wrapText="1"/>
      <protection locked="0"/>
    </xf>
    <xf numFmtId="49" fontId="7" fillId="33" borderId="20" xfId="0" applyNumberFormat="1" applyFont="1" applyFill="1" applyBorder="1" applyAlignment="1" applyProtection="1">
      <alignment vertical="center" wrapText="1"/>
      <protection locked="0"/>
    </xf>
    <xf numFmtId="49" fontId="7" fillId="33" borderId="21" xfId="0" applyNumberFormat="1" applyFont="1" applyFill="1" applyBorder="1" applyAlignment="1" applyProtection="1">
      <alignment horizontal="left" vertical="center"/>
      <protection locked="0"/>
    </xf>
    <xf numFmtId="0" fontId="4" fillId="0" borderId="18" xfId="0" applyNumberFormat="1" applyFont="1" applyFill="1" applyBorder="1" applyAlignment="1" applyProtection="1">
      <alignment vertical="center"/>
      <protection locked="0"/>
    </xf>
    <xf numFmtId="0" fontId="4" fillId="0" borderId="19" xfId="0" applyNumberFormat="1" applyFont="1" applyFill="1" applyBorder="1" applyAlignment="1" applyProtection="1">
      <alignment vertical="center"/>
      <protection locked="0"/>
    </xf>
    <xf numFmtId="49" fontId="7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24" xfId="0" applyNumberFormat="1" applyFont="1" applyFill="1" applyBorder="1" applyAlignment="1" applyProtection="1">
      <alignment vertical="center" wrapText="1"/>
      <protection locked="0"/>
    </xf>
    <xf numFmtId="49" fontId="8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22" xfId="0" applyNumberFormat="1" applyFont="1" applyFill="1" applyBorder="1" applyAlignment="1" applyProtection="1">
      <alignment horizontal="left" vertical="center" wrapText="1"/>
      <protection locked="0"/>
    </xf>
    <xf numFmtId="4" fontId="4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4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9" xfId="0" applyNumberFormat="1" applyFont="1" applyFill="1" applyBorder="1" applyAlignment="1" applyProtection="1">
      <alignment horizontal="left" vertical="center" wrapText="1"/>
      <protection locked="0"/>
    </xf>
    <xf numFmtId="4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9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3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31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29" xfId="0" applyNumberFormat="1" applyFont="1" applyFill="1" applyBorder="1" applyAlignment="1" applyProtection="1">
      <alignment horizontal="left" vertical="center" wrapText="1"/>
      <protection locked="0"/>
    </xf>
    <xf numFmtId="4" fontId="0" fillId="33" borderId="31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2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Border="1" applyAlignment="1" applyProtection="1">
      <alignment vertical="center" wrapText="1"/>
      <protection locked="0"/>
    </xf>
    <xf numFmtId="0" fontId="0" fillId="0" borderId="3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26" xfId="0" applyNumberFormat="1" applyFont="1" applyFill="1" applyBorder="1" applyAlignment="1" applyProtection="1">
      <alignment horizontal="left" vertical="center" wrapText="1"/>
      <protection locked="0"/>
    </xf>
    <xf numFmtId="4" fontId="4" fillId="34" borderId="36" xfId="0" applyNumberFormat="1" applyFont="1" applyFill="1" applyBorder="1" applyAlignment="1" applyProtection="1">
      <alignment horizontal="right" vertical="center" wrapText="1"/>
      <protection/>
    </xf>
    <xf numFmtId="4" fontId="4" fillId="34" borderId="37" xfId="0" applyNumberFormat="1" applyFont="1" applyFill="1" applyBorder="1" applyAlignment="1" applyProtection="1">
      <alignment horizontal="right" vertical="center" wrapText="1"/>
      <protection/>
    </xf>
    <xf numFmtId="4" fontId="4" fillId="35" borderId="38" xfId="0" applyNumberFormat="1" applyFont="1" applyFill="1" applyBorder="1" applyAlignment="1" applyProtection="1">
      <alignment horizontal="right" vertical="center" wrapText="1"/>
      <protection/>
    </xf>
    <xf numFmtId="4" fontId="4" fillId="35" borderId="37" xfId="0" applyNumberFormat="1" applyFont="1" applyFill="1" applyBorder="1" applyAlignment="1" applyProtection="1">
      <alignment horizontal="right" vertical="center" wrapText="1"/>
      <protection/>
    </xf>
    <xf numFmtId="4" fontId="5" fillId="0" borderId="30" xfId="0" applyNumberFormat="1" applyFont="1" applyFill="1" applyBorder="1" applyAlignment="1" applyProtection="1">
      <alignment horizontal="right" vertical="center" wrapText="1"/>
      <protection/>
    </xf>
    <xf numFmtId="4" fontId="5" fillId="0" borderId="31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35" borderId="14" xfId="0" applyNumberFormat="1" applyFont="1" applyFill="1" applyBorder="1" applyAlignment="1" applyProtection="1">
      <alignment horizontal="right" vertical="center" wrapText="1"/>
      <protection/>
    </xf>
    <xf numFmtId="4" fontId="4" fillId="35" borderId="12" xfId="0" applyNumberFormat="1" applyFont="1" applyFill="1" applyBorder="1" applyAlignment="1" applyProtection="1">
      <alignment horizontal="right" vertical="center" wrapText="1"/>
      <protection/>
    </xf>
    <xf numFmtId="4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5" borderId="30" xfId="0" applyNumberFormat="1" applyFont="1" applyFill="1" applyBorder="1" applyAlignment="1" applyProtection="1">
      <alignment horizontal="right" vertical="center" wrapText="1"/>
      <protection/>
    </xf>
    <xf numFmtId="4" fontId="4" fillId="35" borderId="31" xfId="0" applyNumberFormat="1" applyFont="1" applyFill="1" applyBorder="1" applyAlignment="1" applyProtection="1">
      <alignment horizontal="right" vertical="center" wrapText="1"/>
      <protection/>
    </xf>
    <xf numFmtId="4" fontId="5" fillId="33" borderId="30" xfId="0" applyNumberFormat="1" applyFont="1" applyFill="1" applyBorder="1" applyAlignment="1" applyProtection="1">
      <alignment horizontal="right" vertical="center" wrapText="1"/>
      <protection/>
    </xf>
    <xf numFmtId="4" fontId="5" fillId="33" borderId="31" xfId="0" applyNumberFormat="1" applyFont="1" applyFill="1" applyBorder="1" applyAlignment="1" applyProtection="1">
      <alignment horizontal="right" vertical="center" wrapText="1"/>
      <protection/>
    </xf>
    <xf numFmtId="4" fontId="4" fillId="35" borderId="27" xfId="0" applyNumberFormat="1" applyFont="1" applyFill="1" applyBorder="1" applyAlignment="1" applyProtection="1">
      <alignment horizontal="right" vertical="center" wrapText="1"/>
      <protection/>
    </xf>
    <xf numFmtId="4" fontId="4" fillId="35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9" xfId="0" applyNumberFormat="1" applyFont="1" applyFill="1" applyBorder="1" applyAlignment="1" applyProtection="1">
      <alignment horizontal="left" vertical="center" wrapText="1"/>
      <protection locked="0"/>
    </xf>
    <xf numFmtId="4" fontId="0" fillId="0" borderId="40" xfId="0" applyNumberFormat="1" applyFont="1" applyBorder="1" applyAlignment="1">
      <alignment vertical="center"/>
    </xf>
    <xf numFmtId="49" fontId="14" fillId="35" borderId="22" xfId="0" applyNumberFormat="1" applyFont="1" applyFill="1" applyBorder="1" applyAlignment="1" applyProtection="1">
      <alignment horizontal="left" vertical="center" wrapText="1"/>
      <protection locked="0"/>
    </xf>
    <xf numFmtId="14" fontId="15" fillId="0" borderId="35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NumberFormat="1" applyFont="1" applyFill="1" applyBorder="1" applyAlignment="1" applyProtection="1">
      <alignment vertical="center"/>
      <protection locked="0"/>
    </xf>
    <xf numFmtId="0" fontId="16" fillId="0" borderId="16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49" fontId="16" fillId="33" borderId="18" xfId="0" applyNumberFormat="1" applyFont="1" applyFill="1" applyBorder="1" applyAlignment="1" applyProtection="1">
      <alignment vertical="center" wrapText="1"/>
      <protection locked="0"/>
    </xf>
    <xf numFmtId="49" fontId="16" fillId="33" borderId="19" xfId="0" applyNumberFormat="1" applyFont="1" applyFill="1" applyBorder="1" applyAlignment="1" applyProtection="1">
      <alignment vertical="center" wrapText="1"/>
      <protection locked="0"/>
    </xf>
    <xf numFmtId="0" fontId="15" fillId="0" borderId="18" xfId="0" applyNumberFormat="1" applyFont="1" applyFill="1" applyBorder="1" applyAlignment="1" applyProtection="1">
      <alignment vertical="center"/>
      <protection locked="0"/>
    </xf>
    <xf numFmtId="0" fontId="15" fillId="0" borderId="19" xfId="0" applyNumberFormat="1" applyFont="1" applyFill="1" applyBorder="1" applyAlignment="1" applyProtection="1">
      <alignment vertical="center"/>
      <protection locked="0"/>
    </xf>
    <xf numFmtId="49" fontId="16" fillId="33" borderId="21" xfId="0" applyNumberFormat="1" applyFont="1" applyFill="1" applyBorder="1" applyAlignment="1" applyProtection="1">
      <alignment horizontal="left" vertical="center"/>
      <protection locked="0"/>
    </xf>
    <xf numFmtId="49" fontId="16" fillId="33" borderId="20" xfId="0" applyNumberFormat="1" applyFont="1" applyFill="1" applyBorder="1" applyAlignment="1" applyProtection="1">
      <alignment vertical="center" wrapText="1"/>
      <protection locked="0"/>
    </xf>
    <xf numFmtId="49" fontId="16" fillId="33" borderId="11" xfId="0" applyNumberFormat="1" applyFont="1" applyFill="1" applyBorder="1" applyAlignment="1" applyProtection="1">
      <alignment vertical="center" wrapText="1"/>
      <protection locked="0"/>
    </xf>
    <xf numFmtId="49" fontId="16" fillId="33" borderId="17" xfId="0" applyNumberFormat="1" applyFont="1" applyFill="1" applyBorder="1" applyAlignment="1" applyProtection="1">
      <alignment vertical="center" wrapText="1"/>
      <protection locked="0"/>
    </xf>
    <xf numFmtId="49" fontId="20" fillId="33" borderId="24" xfId="0" applyNumberFormat="1" applyFont="1" applyFill="1" applyBorder="1" applyAlignment="1" applyProtection="1">
      <alignment vertical="center" wrapText="1"/>
      <protection locked="0"/>
    </xf>
    <xf numFmtId="49" fontId="21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22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29" xfId="0" applyNumberFormat="1" applyFont="1" applyFill="1" applyBorder="1" applyAlignment="1" applyProtection="1">
      <alignment horizontal="left" vertical="center" wrapText="1"/>
      <protection locked="0"/>
    </xf>
    <xf numFmtId="4" fontId="15" fillId="34" borderId="36" xfId="0" applyNumberFormat="1" applyFont="1" applyFill="1" applyBorder="1" applyAlignment="1" applyProtection="1">
      <alignment horizontal="right" vertical="center" wrapText="1"/>
      <protection/>
    </xf>
    <xf numFmtId="4" fontId="15" fillId="34" borderId="37" xfId="0" applyNumberFormat="1" applyFont="1" applyFill="1" applyBorder="1" applyAlignment="1" applyProtection="1">
      <alignment horizontal="right" vertical="center" wrapText="1"/>
      <protection/>
    </xf>
    <xf numFmtId="49" fontId="15" fillId="35" borderId="22" xfId="0" applyNumberFormat="1" applyFont="1" applyFill="1" applyBorder="1" applyAlignment="1" applyProtection="1">
      <alignment horizontal="left" vertical="center" wrapText="1"/>
      <protection locked="0"/>
    </xf>
    <xf numFmtId="4" fontId="15" fillId="35" borderId="38" xfId="0" applyNumberFormat="1" applyFont="1" applyFill="1" applyBorder="1" applyAlignment="1" applyProtection="1">
      <alignment horizontal="right" vertical="center" wrapText="1"/>
      <protection/>
    </xf>
    <xf numFmtId="4" fontId="15" fillId="35" borderId="37" xfId="0" applyNumberFormat="1" applyFont="1" applyFill="1" applyBorder="1" applyAlignment="1" applyProtection="1">
      <alignment horizontal="right" vertical="center" wrapText="1"/>
      <protection/>
    </xf>
    <xf numFmtId="49" fontId="22" fillId="0" borderId="29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30" xfId="0" applyNumberFormat="1" applyFont="1" applyFill="1" applyBorder="1" applyAlignment="1" applyProtection="1">
      <alignment horizontal="right" vertical="center" wrapText="1"/>
      <protection/>
    </xf>
    <xf numFmtId="4" fontId="22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22" fillId="33" borderId="22" xfId="0" applyNumberFormat="1" applyFont="1" applyFill="1" applyBorder="1" applyAlignment="1" applyProtection="1">
      <alignment horizontal="left" vertical="center" wrapText="1"/>
      <protection locked="0"/>
    </xf>
    <xf numFmtId="4" fontId="22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22" fillId="33" borderId="31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31" xfId="0" applyNumberFormat="1" applyFont="1" applyFill="1" applyBorder="1" applyAlignment="1" applyProtection="1">
      <alignment horizontal="right" vertical="center" wrapText="1"/>
      <protection/>
    </xf>
    <xf numFmtId="4" fontId="22" fillId="0" borderId="14" xfId="0" applyNumberFormat="1" applyFont="1" applyFill="1" applyBorder="1" applyAlignment="1" applyProtection="1">
      <alignment horizontal="right" vertical="center" wrapText="1"/>
      <protection/>
    </xf>
    <xf numFmtId="4" fontId="22" fillId="0" borderId="12" xfId="0" applyNumberFormat="1" applyFont="1" applyFill="1" applyBorder="1" applyAlignment="1" applyProtection="1">
      <alignment horizontal="right" vertical="center" wrapText="1"/>
      <protection/>
    </xf>
    <xf numFmtId="49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5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15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23" fillId="35" borderId="22" xfId="0" applyNumberFormat="1" applyFont="1" applyFill="1" applyBorder="1" applyAlignment="1" applyProtection="1">
      <alignment horizontal="left" vertical="center" wrapText="1"/>
      <protection locked="0"/>
    </xf>
    <xf numFmtId="4" fontId="15" fillId="35" borderId="14" xfId="0" applyNumberFormat="1" applyFont="1" applyFill="1" applyBorder="1" applyAlignment="1" applyProtection="1">
      <alignment horizontal="right" vertical="center" wrapText="1"/>
      <protection/>
    </xf>
    <xf numFmtId="4" fontId="15" fillId="35" borderId="31" xfId="0" applyNumberFormat="1" applyFont="1" applyFill="1" applyBorder="1" applyAlignment="1" applyProtection="1">
      <alignment horizontal="right" vertical="center" wrapText="1"/>
      <protection/>
    </xf>
    <xf numFmtId="4" fontId="22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22" fillId="33" borderId="14" xfId="0" applyNumberFormat="1" applyFont="1" applyFill="1" applyBorder="1" applyAlignment="1" applyProtection="1">
      <alignment horizontal="right" vertical="center" wrapText="1"/>
      <protection/>
    </xf>
    <xf numFmtId="4" fontId="22" fillId="33" borderId="41" xfId="0" applyNumberFormat="1" applyFont="1" applyFill="1" applyBorder="1" applyAlignment="1" applyProtection="1">
      <alignment horizontal="right" vertical="center" wrapText="1"/>
      <protection/>
    </xf>
    <xf numFmtId="4" fontId="6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0" xfId="0" applyNumberFormat="1" applyFont="1" applyBorder="1" applyAlignment="1">
      <alignment vertical="center"/>
    </xf>
    <xf numFmtId="4" fontId="6" fillId="33" borderId="31" xfId="0" applyNumberFormat="1" applyFont="1" applyFill="1" applyBorder="1" applyAlignment="1" applyProtection="1">
      <alignment horizontal="right" vertical="center" wrapText="1"/>
      <protection locked="0"/>
    </xf>
    <xf numFmtId="49" fontId="15" fillId="35" borderId="29" xfId="0" applyNumberFormat="1" applyFont="1" applyFill="1" applyBorder="1" applyAlignment="1" applyProtection="1">
      <alignment horizontal="left" vertical="center" wrapText="1"/>
      <protection locked="0"/>
    </xf>
    <xf numFmtId="4" fontId="15" fillId="35" borderId="30" xfId="0" applyNumberFormat="1" applyFont="1" applyFill="1" applyBorder="1" applyAlignment="1" applyProtection="1">
      <alignment horizontal="right" vertical="center" wrapText="1"/>
      <protection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22" fillId="33" borderId="29" xfId="0" applyNumberFormat="1" applyFont="1" applyFill="1" applyBorder="1" applyAlignment="1" applyProtection="1">
      <alignment horizontal="left" vertical="center" wrapText="1"/>
      <protection locked="0"/>
    </xf>
    <xf numFmtId="4" fontId="22" fillId="33" borderId="31" xfId="0" applyNumberFormat="1" applyFont="1" applyFill="1" applyBorder="1" applyAlignment="1" applyProtection="1">
      <alignment horizontal="right" vertical="center" wrapText="1"/>
      <protection/>
    </xf>
    <xf numFmtId="49" fontId="6" fillId="33" borderId="29" xfId="0" applyNumberFormat="1" applyFont="1" applyFill="1" applyBorder="1" applyAlignment="1" applyProtection="1">
      <alignment horizontal="left" vertical="center" wrapText="1"/>
      <protection locked="0"/>
    </xf>
    <xf numFmtId="4" fontId="22" fillId="33" borderId="30" xfId="0" applyNumberFormat="1" applyFont="1" applyFill="1" applyBorder="1" applyAlignment="1" applyProtection="1">
      <alignment horizontal="right" vertical="center" wrapText="1"/>
      <protection/>
    </xf>
    <xf numFmtId="4" fontId="22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4" xfId="0" applyNumberFormat="1" applyFont="1" applyFill="1" applyBorder="1" applyAlignment="1" applyProtection="1">
      <alignment horizontal="right" vertical="center" wrapText="1"/>
      <protection/>
    </xf>
    <xf numFmtId="4" fontId="15" fillId="0" borderId="12" xfId="0" applyNumberFormat="1" applyFont="1" applyFill="1" applyBorder="1" applyAlignment="1" applyProtection="1">
      <alignment horizontal="right" vertical="center" wrapText="1"/>
      <protection/>
    </xf>
    <xf numFmtId="49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22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22" xfId="0" applyNumberFormat="1" applyFont="1" applyFill="1" applyBorder="1" applyAlignment="1" applyProtection="1">
      <alignment horizontal="left" vertical="center" wrapText="1"/>
      <protection locked="0"/>
    </xf>
    <xf numFmtId="4" fontId="16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16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22" fillId="33" borderId="30" xfId="0" applyNumberFormat="1" applyFont="1" applyFill="1" applyBorder="1" applyAlignment="1" applyProtection="1">
      <alignment horizontal="right" vertical="center" wrapText="1"/>
      <protection locked="0"/>
    </xf>
    <xf numFmtId="49" fontId="15" fillId="35" borderId="26" xfId="0" applyNumberFormat="1" applyFont="1" applyFill="1" applyBorder="1" applyAlignment="1" applyProtection="1">
      <alignment horizontal="left" vertical="center" wrapText="1"/>
      <protection locked="0"/>
    </xf>
    <xf numFmtId="4" fontId="15" fillId="35" borderId="27" xfId="0" applyNumberFormat="1" applyFont="1" applyFill="1" applyBorder="1" applyAlignment="1" applyProtection="1">
      <alignment horizontal="right" vertical="center" wrapText="1"/>
      <protection/>
    </xf>
    <xf numFmtId="4" fontId="15" fillId="35" borderId="28" xfId="0" applyNumberFormat="1" applyFont="1" applyFill="1" applyBorder="1" applyAlignment="1" applyProtection="1">
      <alignment horizontal="right" vertical="center" wrapText="1"/>
      <protection/>
    </xf>
    <xf numFmtId="49" fontId="15" fillId="35" borderId="39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0" xfId="0" applyNumberFormat="1" applyFont="1" applyFill="1" applyBorder="1" applyAlignment="1" applyProtection="1">
      <alignment horizontal="left" vertical="center"/>
      <protection locked="0"/>
    </xf>
    <xf numFmtId="49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35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1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4" fontId="6" fillId="0" borderId="42" xfId="0" applyNumberFormat="1" applyFont="1" applyFill="1" applyBorder="1" applyAlignment="1" applyProtection="1">
      <alignment horizontal="right"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43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4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0" xfId="0" applyNumberFormat="1" applyFont="1" applyFill="1" applyAlignment="1" applyProtection="1">
      <alignment horizontal="left" vertical="center" wrapText="1"/>
      <protection locked="0"/>
    </xf>
    <xf numFmtId="49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45" xfId="0" applyNumberFormat="1" applyFont="1" applyFill="1" applyBorder="1" applyAlignment="1" applyProtection="1">
      <alignment horizontal="center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49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horizontal="left" vertical="center"/>
      <protection locked="0"/>
    </xf>
    <xf numFmtId="0" fontId="7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ont="1" applyFill="1" applyBorder="1" applyAlignment="1" applyProtection="1">
      <alignment horizontal="center" vertical="center"/>
      <protection locked="0"/>
    </xf>
    <xf numFmtId="4" fontId="6" fillId="0" borderId="35" xfId="0" applyNumberFormat="1" applyFont="1" applyFill="1" applyBorder="1" applyAlignment="1" applyProtection="1">
      <alignment horizontal="right" vertical="center"/>
      <protection locked="0"/>
    </xf>
    <xf numFmtId="4" fontId="6" fillId="33" borderId="4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4" xfId="0" applyNumberFormat="1" applyFont="1" applyFill="1" applyBorder="1" applyAlignment="1" applyProtection="1">
      <alignment horizontal="left" vertical="center"/>
      <protection locked="0"/>
    </xf>
    <xf numFmtId="0" fontId="7" fillId="0" borderId="25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6" xfId="0" applyNumberFormat="1" applyFont="1" applyFill="1" applyBorder="1" applyAlignment="1" applyProtection="1">
      <alignment horizontal="center" vertical="center"/>
      <protection locked="0"/>
    </xf>
    <xf numFmtId="49" fontId="16" fillId="33" borderId="43" xfId="0" applyNumberFormat="1" applyFont="1" applyFill="1" applyBorder="1" applyAlignment="1" applyProtection="1">
      <alignment horizontal="left" vertical="center" wrapText="1"/>
      <protection locked="0"/>
    </xf>
    <xf numFmtId="49" fontId="16" fillId="33" borderId="4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45" xfId="0" applyNumberFormat="1" applyFont="1" applyFill="1" applyBorder="1" applyAlignment="1" applyProtection="1">
      <alignment horizontal="center"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 applyProtection="1">
      <alignment horizontal="center" vertical="center"/>
      <protection locked="0"/>
    </xf>
    <xf numFmtId="49" fontId="17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47" xfId="0" applyNumberFormat="1" applyFont="1" applyFill="1" applyBorder="1" applyAlignment="1" applyProtection="1">
      <alignment horizontal="center" vertical="center"/>
      <protection locked="0"/>
    </xf>
    <xf numFmtId="49" fontId="15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8" xfId="0" applyNumberFormat="1" applyFont="1" applyFill="1" applyBorder="1" applyAlignment="1" applyProtection="1">
      <alignment horizontal="left" vertical="center"/>
      <protection locked="0"/>
    </xf>
    <xf numFmtId="0" fontId="16" fillId="0" borderId="19" xfId="0" applyNumberFormat="1" applyFont="1" applyFill="1" applyBorder="1" applyAlignment="1" applyProtection="1">
      <alignment horizontal="left" vertical="center"/>
      <protection locked="0"/>
    </xf>
    <xf numFmtId="0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25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GridLines="0" zoomScale="150" zoomScaleNormal="150" zoomScalePageLayoutView="0" workbookViewId="0" topLeftCell="A40">
      <selection activeCell="A39" sqref="A39"/>
    </sheetView>
  </sheetViews>
  <sheetFormatPr defaultColWidth="9.33203125" defaultRowHeight="21.75" customHeight="1"/>
  <cols>
    <col min="1" max="1" width="42.83203125" style="1" customWidth="1"/>
    <col min="2" max="2" width="19.83203125" style="1" customWidth="1"/>
    <col min="3" max="3" width="19.66015625" style="1" bestFit="1" customWidth="1"/>
    <col min="4" max="4" width="42.83203125" style="1" customWidth="1"/>
    <col min="5" max="5" width="19.83203125" style="1" customWidth="1"/>
    <col min="6" max="6" width="19.66015625" style="1" bestFit="1" customWidth="1"/>
    <col min="7" max="16384" width="9.33203125" style="1" customWidth="1"/>
  </cols>
  <sheetData>
    <row r="1" spans="1:6" ht="15.75" customHeight="1">
      <c r="A1" s="2" t="s">
        <v>16</v>
      </c>
      <c r="B1" s="8"/>
      <c r="C1" s="171"/>
      <c r="D1" s="172"/>
      <c r="E1" s="179" t="s">
        <v>1</v>
      </c>
      <c r="F1" s="180"/>
    </row>
    <row r="2" spans="1:6" ht="15.75" customHeight="1">
      <c r="A2" s="184" t="s">
        <v>97</v>
      </c>
      <c r="B2" s="185"/>
      <c r="C2" s="174" t="s">
        <v>0</v>
      </c>
      <c r="D2" s="175"/>
      <c r="E2" s="189" t="s">
        <v>92</v>
      </c>
      <c r="F2" s="190"/>
    </row>
    <row r="3" spans="1:6" ht="15.75" customHeight="1">
      <c r="A3" s="186"/>
      <c r="B3" s="185"/>
      <c r="C3" s="195" t="s">
        <v>19</v>
      </c>
      <c r="D3" s="196"/>
      <c r="E3" s="189"/>
      <c r="F3" s="190"/>
    </row>
    <row r="4" spans="1:6" ht="15.75" customHeight="1">
      <c r="A4" s="186"/>
      <c r="B4" s="185"/>
      <c r="C4" s="197" t="s">
        <v>20</v>
      </c>
      <c r="D4" s="198"/>
      <c r="E4" s="189"/>
      <c r="F4" s="190"/>
    </row>
    <row r="5" spans="1:6" ht="15.75" customHeight="1">
      <c r="A5" s="186"/>
      <c r="B5" s="185"/>
      <c r="C5" s="197" t="s">
        <v>15</v>
      </c>
      <c r="D5" s="198"/>
      <c r="E5" s="10"/>
      <c r="F5" s="11"/>
    </row>
    <row r="6" spans="1:6" ht="15.75" customHeight="1">
      <c r="A6" s="187"/>
      <c r="B6" s="188"/>
      <c r="C6" s="14"/>
      <c r="D6" s="15"/>
      <c r="E6" s="13" t="s">
        <v>2</v>
      </c>
      <c r="F6" s="12"/>
    </row>
    <row r="7" spans="1:6" ht="15.75" customHeight="1">
      <c r="A7" s="3" t="s">
        <v>3</v>
      </c>
      <c r="B7" s="9"/>
      <c r="C7" s="176" t="s">
        <v>4</v>
      </c>
      <c r="D7" s="177"/>
      <c r="E7" s="199"/>
      <c r="F7" s="200"/>
    </row>
    <row r="8" spans="1:6" ht="15.75" customHeight="1">
      <c r="A8" s="191" t="s">
        <v>93</v>
      </c>
      <c r="B8" s="192"/>
      <c r="C8" s="178" t="s">
        <v>96</v>
      </c>
      <c r="D8" s="177"/>
      <c r="E8" s="201"/>
      <c r="F8" s="202"/>
    </row>
    <row r="9" spans="1:6" ht="15.75" customHeight="1" thickBot="1">
      <c r="A9" s="193"/>
      <c r="B9" s="194"/>
      <c r="C9" s="18"/>
      <c r="D9" s="19"/>
      <c r="E9" s="206"/>
      <c r="F9" s="207"/>
    </row>
    <row r="10" spans="1:6" ht="19.5" customHeight="1" thickBot="1">
      <c r="A10" s="183"/>
      <c r="B10" s="183"/>
      <c r="C10" s="183"/>
      <c r="D10" s="183"/>
      <c r="E10" s="183"/>
      <c r="F10" s="183"/>
    </row>
    <row r="11" spans="1:6" ht="19.5" customHeight="1" thickBot="1">
      <c r="A11" s="20" t="s">
        <v>5</v>
      </c>
      <c r="B11" s="21" t="s">
        <v>6</v>
      </c>
      <c r="C11" s="22" t="s">
        <v>7</v>
      </c>
      <c r="D11" s="83" t="s">
        <v>8</v>
      </c>
      <c r="E11" s="21" t="s">
        <v>6</v>
      </c>
      <c r="F11" s="22" t="s">
        <v>7</v>
      </c>
    </row>
    <row r="12" spans="1:6" ht="19.5" customHeight="1">
      <c r="A12" s="23" t="s">
        <v>28</v>
      </c>
      <c r="B12" s="63">
        <f>B13+B14+B23+B24+B28</f>
        <v>47681972129.87999</v>
      </c>
      <c r="C12" s="64">
        <f>C13+C14+C23+C24+C28</f>
        <v>47598099591.36</v>
      </c>
      <c r="D12" s="24" t="s">
        <v>32</v>
      </c>
      <c r="E12" s="65">
        <f>E13+E14+E17+E18+E19</f>
        <v>47827364582.9</v>
      </c>
      <c r="F12" s="66">
        <f>F13+F14+F17+F18+F19</f>
        <v>47716899059.92</v>
      </c>
    </row>
    <row r="13" spans="1:6" ht="19.5" customHeight="1">
      <c r="A13" s="28" t="s">
        <v>82</v>
      </c>
      <c r="B13" s="67">
        <v>12365434.21</v>
      </c>
      <c r="C13" s="30">
        <v>9765958.82</v>
      </c>
      <c r="D13" s="42" t="s">
        <v>90</v>
      </c>
      <c r="E13" s="43">
        <v>47309518548.54</v>
      </c>
      <c r="F13" s="36">
        <v>47297429571.56</v>
      </c>
    </row>
    <row r="14" spans="1:6" ht="19.5" customHeight="1">
      <c r="A14" s="28" t="s">
        <v>27</v>
      </c>
      <c r="B14" s="67">
        <f>B15+B21+B22</f>
        <v>46365309435.62999</v>
      </c>
      <c r="C14" s="68">
        <f>C15+C21+C22</f>
        <v>46286069616.84</v>
      </c>
      <c r="D14" s="42" t="s">
        <v>89</v>
      </c>
      <c r="E14" s="69">
        <f>SUM(E15:E16)</f>
        <v>517924611.1</v>
      </c>
      <c r="F14" s="70">
        <f>SUM(F15:F16)</f>
        <v>419474590.97</v>
      </c>
    </row>
    <row r="15" spans="1:6" ht="19.5" customHeight="1">
      <c r="A15" s="28" t="s">
        <v>21</v>
      </c>
      <c r="B15" s="67">
        <f>SUM(B16:B20)</f>
        <v>45662187159.30999</v>
      </c>
      <c r="C15" s="68">
        <f>SUM(C16:C20)</f>
        <v>45892868424.92999</v>
      </c>
      <c r="D15" s="47" t="s">
        <v>57</v>
      </c>
      <c r="E15" s="32">
        <v>1565917797.25</v>
      </c>
      <c r="F15" s="48">
        <v>1663758713.15</v>
      </c>
    </row>
    <row r="16" spans="1:6" ht="19.5" customHeight="1">
      <c r="A16" s="31" t="s">
        <v>22</v>
      </c>
      <c r="B16" s="32">
        <v>42954462938.17</v>
      </c>
      <c r="C16" s="33">
        <v>42901822888.67</v>
      </c>
      <c r="D16" s="47" t="s">
        <v>58</v>
      </c>
      <c r="E16" s="32">
        <v>-1047993186.15</v>
      </c>
      <c r="F16" s="48">
        <v>-1244284122.18</v>
      </c>
    </row>
    <row r="17" spans="1:6" ht="19.5" customHeight="1">
      <c r="A17" s="31" t="s">
        <v>77</v>
      </c>
      <c r="B17" s="32">
        <v>2584536833.31</v>
      </c>
      <c r="C17" s="33">
        <v>2868224438.67</v>
      </c>
      <c r="D17" s="42" t="s">
        <v>33</v>
      </c>
      <c r="E17" s="45">
        <v>-78576.74</v>
      </c>
      <c r="F17" s="46">
        <v>-5102.61</v>
      </c>
    </row>
    <row r="18" spans="1:6" ht="19.5" customHeight="1">
      <c r="A18" s="31" t="s">
        <v>23</v>
      </c>
      <c r="B18" s="32">
        <v>98962902.34</v>
      </c>
      <c r="C18" s="33">
        <v>91763409.2</v>
      </c>
      <c r="D18" s="42" t="s">
        <v>34</v>
      </c>
      <c r="E18" s="45">
        <v>0</v>
      </c>
      <c r="F18" s="46">
        <v>0</v>
      </c>
    </row>
    <row r="19" spans="1:6" ht="19.5" customHeight="1">
      <c r="A19" s="31" t="s">
        <v>24</v>
      </c>
      <c r="B19" s="32">
        <v>6000149.6</v>
      </c>
      <c r="C19" s="33">
        <v>6085441.97</v>
      </c>
      <c r="D19" s="42" t="s">
        <v>35</v>
      </c>
      <c r="E19" s="45">
        <v>0</v>
      </c>
      <c r="F19" s="46">
        <v>0</v>
      </c>
    </row>
    <row r="20" spans="1:6" ht="19.5" customHeight="1">
      <c r="A20" s="31" t="s">
        <v>25</v>
      </c>
      <c r="B20" s="32">
        <v>18224335.89</v>
      </c>
      <c r="C20" s="33">
        <v>24972246.42</v>
      </c>
      <c r="D20" s="24" t="s">
        <v>59</v>
      </c>
      <c r="E20" s="25">
        <v>5668988.06</v>
      </c>
      <c r="F20" s="26">
        <v>5742128.45</v>
      </c>
    </row>
    <row r="21" spans="1:6" ht="21" customHeight="1">
      <c r="A21" s="28" t="s">
        <v>37</v>
      </c>
      <c r="B21" s="29">
        <v>702169573.95</v>
      </c>
      <c r="C21" s="30">
        <v>393153836.91</v>
      </c>
      <c r="D21" s="86" t="s">
        <v>81</v>
      </c>
      <c r="E21" s="71">
        <f>E22+E23+E31</f>
        <v>95960870.91999999</v>
      </c>
      <c r="F21" s="72">
        <f>F22+F23+F31</f>
        <v>122639608.33999999</v>
      </c>
    </row>
    <row r="22" spans="1:6" ht="19.5" customHeight="1">
      <c r="A22" s="28" t="s">
        <v>38</v>
      </c>
      <c r="B22" s="29">
        <v>952702.37</v>
      </c>
      <c r="C22" s="30">
        <v>47355</v>
      </c>
      <c r="D22" s="42" t="s">
        <v>88</v>
      </c>
      <c r="E22" s="45">
        <v>131846.71</v>
      </c>
      <c r="F22" s="46">
        <v>1411386.46</v>
      </c>
    </row>
    <row r="23" spans="1:6" ht="19.5" customHeight="1">
      <c r="A23" s="28" t="s">
        <v>26</v>
      </c>
      <c r="B23" s="29">
        <v>18681136.35</v>
      </c>
      <c r="C23" s="30">
        <v>16734320.01</v>
      </c>
      <c r="D23" s="42" t="s">
        <v>87</v>
      </c>
      <c r="E23" s="73">
        <f>SUM(E24:E30)</f>
        <v>95829024.21</v>
      </c>
      <c r="F23" s="77">
        <f>SUM(F24:F30)</f>
        <v>120350141.57</v>
      </c>
    </row>
    <row r="24" spans="1:6" ht="19.5" customHeight="1">
      <c r="A24" s="28" t="s">
        <v>29</v>
      </c>
      <c r="B24" s="67">
        <f>SUM(B25:B27)</f>
        <v>1285616123.69</v>
      </c>
      <c r="C24" s="68">
        <f>SUM(C25:C27)</f>
        <v>1285529695.69</v>
      </c>
      <c r="D24" s="47" t="s">
        <v>60</v>
      </c>
      <c r="E24" s="49">
        <v>14099505.01</v>
      </c>
      <c r="F24" s="85">
        <f>30102649.1-8055.88</f>
        <v>30094593.220000003</v>
      </c>
    </row>
    <row r="25" spans="1:6" ht="19.5" customHeight="1">
      <c r="A25" s="31" t="s">
        <v>41</v>
      </c>
      <c r="B25" s="32">
        <v>1285616123.69</v>
      </c>
      <c r="C25" s="33">
        <v>1285529695.69</v>
      </c>
      <c r="D25" s="47" t="s">
        <v>61</v>
      </c>
      <c r="E25" s="49">
        <v>2395025.69</v>
      </c>
      <c r="F25" s="38">
        <v>3731551.99</v>
      </c>
    </row>
    <row r="26" spans="1:6" ht="19.5" customHeight="1">
      <c r="A26" s="31" t="s">
        <v>40</v>
      </c>
      <c r="B26" s="32">
        <v>0</v>
      </c>
      <c r="C26" s="33">
        <v>0</v>
      </c>
      <c r="D26" s="47" t="s">
        <v>62</v>
      </c>
      <c r="E26" s="49">
        <v>12446674.13</v>
      </c>
      <c r="F26" s="38">
        <v>12702711.34</v>
      </c>
    </row>
    <row r="27" spans="1:6" ht="19.5" customHeight="1">
      <c r="A27" s="31" t="s">
        <v>39</v>
      </c>
      <c r="B27" s="32">
        <v>0</v>
      </c>
      <c r="C27" s="33">
        <v>0</v>
      </c>
      <c r="D27" s="47" t="s">
        <v>63</v>
      </c>
      <c r="E27" s="49">
        <v>34814828.38</v>
      </c>
      <c r="F27" s="38">
        <v>35869865.44</v>
      </c>
    </row>
    <row r="28" spans="1:6" ht="19.5" customHeight="1">
      <c r="A28" s="28" t="s">
        <v>30</v>
      </c>
      <c r="B28" s="29">
        <v>0</v>
      </c>
      <c r="C28" s="30">
        <v>0</v>
      </c>
      <c r="D28" s="47" t="s">
        <v>64</v>
      </c>
      <c r="E28" s="49">
        <v>11320748.07</v>
      </c>
      <c r="F28" s="85">
        <f>16357258-2906.63</f>
        <v>16354351.37</v>
      </c>
    </row>
    <row r="29" spans="1:6" ht="19.5" customHeight="1">
      <c r="A29" s="27" t="s">
        <v>31</v>
      </c>
      <c r="B29" s="74">
        <f>B30+B35+B41+B49</f>
        <v>280360497.78</v>
      </c>
      <c r="C29" s="75">
        <f>C30+C35+C41+C49</f>
        <v>278046396.5</v>
      </c>
      <c r="D29" s="47" t="s">
        <v>79</v>
      </c>
      <c r="E29" s="49">
        <v>20687787.82</v>
      </c>
      <c r="F29" s="38">
        <v>21573141.61</v>
      </c>
    </row>
    <row r="30" spans="1:6" ht="19.5" customHeight="1">
      <c r="A30" s="34" t="s">
        <v>83</v>
      </c>
      <c r="B30" s="77">
        <f>SUM(B31:B34)</f>
        <v>3380393.25</v>
      </c>
      <c r="C30" s="77">
        <f>SUM(C31:C34)</f>
        <v>3809221.7</v>
      </c>
      <c r="D30" s="47" t="s">
        <v>80</v>
      </c>
      <c r="E30" s="49">
        <v>64455.11</v>
      </c>
      <c r="F30" s="50">
        <v>23926.6</v>
      </c>
    </row>
    <row r="31" spans="1:6" ht="19.5" customHeight="1">
      <c r="A31" s="37" t="s">
        <v>42</v>
      </c>
      <c r="B31" s="32">
        <v>3212533.74</v>
      </c>
      <c r="C31" s="38">
        <v>3693632.27</v>
      </c>
      <c r="D31" s="42" t="s">
        <v>65</v>
      </c>
      <c r="E31" s="45">
        <v>0</v>
      </c>
      <c r="F31" s="46">
        <v>878080.31</v>
      </c>
    </row>
    <row r="32" spans="1:6" ht="19.5" customHeight="1">
      <c r="A32" s="37" t="s">
        <v>43</v>
      </c>
      <c r="B32" s="32">
        <v>9941.34</v>
      </c>
      <c r="C32" s="38">
        <v>9569.5</v>
      </c>
      <c r="D32" s="24" t="s">
        <v>66</v>
      </c>
      <c r="E32" s="71">
        <f>SUM(E33:E34)</f>
        <v>15069523.31</v>
      </c>
      <c r="F32" s="72">
        <f>SUM(F33:F34)</f>
        <v>14571446.41</v>
      </c>
    </row>
    <row r="33" spans="1:6" ht="19.5" customHeight="1">
      <c r="A33" s="37" t="s">
        <v>44</v>
      </c>
      <c r="B33" s="32">
        <v>113754.26</v>
      </c>
      <c r="C33" s="38">
        <v>89405.97</v>
      </c>
      <c r="D33" s="51" t="s">
        <v>67</v>
      </c>
      <c r="E33" s="52">
        <v>14983449.26</v>
      </c>
      <c r="F33" s="53">
        <v>14086207.68</v>
      </c>
    </row>
    <row r="34" spans="1:6" ht="19.5" customHeight="1">
      <c r="A34" s="37" t="s">
        <v>45</v>
      </c>
      <c r="B34" s="32">
        <v>44163.91</v>
      </c>
      <c r="C34" s="38">
        <v>16613.96</v>
      </c>
      <c r="D34" s="51" t="s">
        <v>68</v>
      </c>
      <c r="E34" s="52">
        <v>86074.05</v>
      </c>
      <c r="F34" s="53">
        <v>485238.73</v>
      </c>
    </row>
    <row r="35" spans="1:6" ht="19.5" customHeight="1">
      <c r="A35" s="34" t="s">
        <v>84</v>
      </c>
      <c r="B35" s="76">
        <f>SUM(B36:B40)</f>
        <v>247441149.84</v>
      </c>
      <c r="C35" s="77">
        <f>SUM(C36:C40)</f>
        <v>241566318.15</v>
      </c>
      <c r="D35" s="24" t="s">
        <v>36</v>
      </c>
      <c r="E35" s="71">
        <f>SUM(E36:E37)</f>
        <v>18268662.47</v>
      </c>
      <c r="F35" s="72">
        <f>SUM(F36:F37)</f>
        <v>16293744.74</v>
      </c>
    </row>
    <row r="36" spans="1:6" ht="19.5" customHeight="1">
      <c r="A36" s="37" t="s">
        <v>46</v>
      </c>
      <c r="B36" s="32">
        <v>47973948.48</v>
      </c>
      <c r="C36" s="85">
        <f>63882924.57-8055.88</f>
        <v>63874868.69</v>
      </c>
      <c r="D36" s="42" t="s">
        <v>85</v>
      </c>
      <c r="E36" s="43">
        <v>18268662.47</v>
      </c>
      <c r="F36" s="44">
        <v>16293744.74</v>
      </c>
    </row>
    <row r="37" spans="1:6" ht="19.5" customHeight="1">
      <c r="A37" s="37" t="s">
        <v>47</v>
      </c>
      <c r="B37" s="32">
        <v>36898177.78</v>
      </c>
      <c r="C37" s="38">
        <v>3374118.17</v>
      </c>
      <c r="D37" s="42" t="s">
        <v>86</v>
      </c>
      <c r="E37" s="43">
        <v>0</v>
      </c>
      <c r="F37" s="44">
        <v>0</v>
      </c>
    </row>
    <row r="38" spans="1:6" ht="19.5" customHeight="1">
      <c r="A38" s="37" t="s">
        <v>76</v>
      </c>
      <c r="B38" s="32">
        <v>57512.2</v>
      </c>
      <c r="C38" s="38">
        <v>55282.54</v>
      </c>
      <c r="D38" s="16" t="s">
        <v>12</v>
      </c>
      <c r="E38" s="6"/>
      <c r="F38" s="4"/>
    </row>
    <row r="39" spans="1:6" ht="19.5" customHeight="1">
      <c r="A39" s="37" t="s">
        <v>48</v>
      </c>
      <c r="B39" s="32">
        <v>155189804.84</v>
      </c>
      <c r="C39" s="85">
        <f>162029033.22-2906.63</f>
        <v>162026126.59</v>
      </c>
      <c r="D39" s="16" t="s">
        <v>12</v>
      </c>
      <c r="E39" s="6"/>
      <c r="F39" s="4"/>
    </row>
    <row r="40" spans="1:6" ht="19.5" customHeight="1">
      <c r="A40" s="37" t="s">
        <v>75</v>
      </c>
      <c r="B40" s="32">
        <v>7321706.54</v>
      </c>
      <c r="C40" s="38">
        <v>12235922.16</v>
      </c>
      <c r="D40" s="16" t="s">
        <v>12</v>
      </c>
      <c r="E40" s="6"/>
      <c r="F40" s="4"/>
    </row>
    <row r="41" spans="1:6" ht="19.5" customHeight="1">
      <c r="A41" s="34" t="s">
        <v>49</v>
      </c>
      <c r="B41" s="76">
        <f>SUM(B42:B48)</f>
        <v>29342147.68</v>
      </c>
      <c r="C41" s="77">
        <f>SUM(C42:C48)</f>
        <v>32410413.93</v>
      </c>
      <c r="D41" s="16" t="s">
        <v>12</v>
      </c>
      <c r="E41" s="6"/>
      <c r="F41" s="4"/>
    </row>
    <row r="42" spans="1:6" ht="19.5" customHeight="1">
      <c r="A42" s="37" t="s">
        <v>50</v>
      </c>
      <c r="B42" s="32">
        <v>3584.22</v>
      </c>
      <c r="C42" s="38">
        <v>1179.34</v>
      </c>
      <c r="D42" s="16" t="s">
        <v>12</v>
      </c>
      <c r="E42" s="6"/>
      <c r="F42" s="4"/>
    </row>
    <row r="43" spans="1:6" ht="19.5" customHeight="1">
      <c r="A43" s="37" t="s">
        <v>51</v>
      </c>
      <c r="B43" s="32">
        <v>22235455.46</v>
      </c>
      <c r="C43" s="38">
        <v>25500708.2</v>
      </c>
      <c r="D43" s="16" t="s">
        <v>12</v>
      </c>
      <c r="E43" s="6"/>
      <c r="F43" s="4"/>
    </row>
    <row r="44" spans="1:6" ht="19.5" customHeight="1">
      <c r="A44" s="37" t="s">
        <v>78</v>
      </c>
      <c r="B44" s="32">
        <v>5920242.62</v>
      </c>
      <c r="C44" s="38">
        <v>6251378.07</v>
      </c>
      <c r="D44" s="16" t="s">
        <v>12</v>
      </c>
      <c r="E44" s="6"/>
      <c r="F44" s="4"/>
    </row>
    <row r="45" spans="1:6" ht="19.5" customHeight="1">
      <c r="A45" s="37" t="s">
        <v>52</v>
      </c>
      <c r="B45" s="32">
        <v>1182865.38</v>
      </c>
      <c r="C45" s="38">
        <v>657148.32</v>
      </c>
      <c r="D45" s="16" t="s">
        <v>12</v>
      </c>
      <c r="E45" s="6"/>
      <c r="F45" s="4"/>
    </row>
    <row r="46" spans="1:6" ht="19.5" customHeight="1">
      <c r="A46" s="37" t="s">
        <v>53</v>
      </c>
      <c r="B46" s="32">
        <v>0</v>
      </c>
      <c r="C46" s="38">
        <v>0</v>
      </c>
      <c r="D46" s="16" t="s">
        <v>12</v>
      </c>
      <c r="E46" s="6"/>
      <c r="F46" s="4"/>
    </row>
    <row r="47" spans="1:6" ht="19.5" customHeight="1">
      <c r="A47" s="37" t="s">
        <v>54</v>
      </c>
      <c r="B47" s="32">
        <v>0</v>
      </c>
      <c r="C47" s="38">
        <v>0</v>
      </c>
      <c r="D47" s="16" t="s">
        <v>12</v>
      </c>
      <c r="E47" s="6"/>
      <c r="F47" s="4"/>
    </row>
    <row r="48" spans="1:6" ht="19.5" customHeight="1">
      <c r="A48" s="37" t="s">
        <v>55</v>
      </c>
      <c r="B48" s="32">
        <v>0</v>
      </c>
      <c r="C48" s="38">
        <v>0</v>
      </c>
      <c r="D48" s="16" t="s">
        <v>12</v>
      </c>
      <c r="E48" s="6"/>
      <c r="F48" s="4"/>
    </row>
    <row r="49" spans="1:6" ht="19.5" customHeight="1">
      <c r="A49" s="34" t="s">
        <v>56</v>
      </c>
      <c r="B49" s="35">
        <v>196807.01</v>
      </c>
      <c r="C49" s="36">
        <v>260442.72</v>
      </c>
      <c r="D49" s="16" t="s">
        <v>12</v>
      </c>
      <c r="E49" s="6"/>
      <c r="F49" s="4"/>
    </row>
    <row r="50" spans="1:6" ht="19.5" customHeight="1" thickBot="1">
      <c r="A50" s="39"/>
      <c r="B50" s="40"/>
      <c r="C50" s="41"/>
      <c r="D50" s="17"/>
      <c r="E50" s="7"/>
      <c r="F50" s="5"/>
    </row>
    <row r="51" spans="1:8" ht="19.5" customHeight="1" thickBot="1">
      <c r="A51" s="62" t="s">
        <v>13</v>
      </c>
      <c r="B51" s="78">
        <f>B12+B29</f>
        <v>47962332627.65999</v>
      </c>
      <c r="C51" s="79">
        <f>C12+C29</f>
        <v>47876145987.86</v>
      </c>
      <c r="D51" s="84" t="s">
        <v>14</v>
      </c>
      <c r="E51" s="78">
        <f>E12+E20+E21+E32+E35</f>
        <v>47962332627.659996</v>
      </c>
      <c r="F51" s="79">
        <f>F12+F20+F21+F32+F35</f>
        <v>47876145987.85999</v>
      </c>
      <c r="G51" s="81">
        <f>B51-E51</f>
        <v>0</v>
      </c>
      <c r="H51" s="81">
        <f>C51-F51</f>
        <v>0</v>
      </c>
    </row>
    <row r="52" spans="1:6" ht="21.75" customHeight="1">
      <c r="A52" s="61"/>
      <c r="B52" s="54"/>
      <c r="C52" s="54"/>
      <c r="D52" s="61"/>
      <c r="E52" s="54"/>
      <c r="F52" s="54"/>
    </row>
    <row r="53" spans="1:6" ht="21.75" customHeight="1">
      <c r="A53" s="182" t="s">
        <v>69</v>
      </c>
      <c r="B53" s="182"/>
      <c r="C53" s="182"/>
      <c r="D53" s="182"/>
      <c r="E53" s="182"/>
      <c r="F53" s="182"/>
    </row>
    <row r="54" spans="1:6" ht="21.75" customHeight="1">
      <c r="A54" s="181" t="s">
        <v>70</v>
      </c>
      <c r="B54" s="182"/>
      <c r="C54" s="182"/>
      <c r="D54" s="181"/>
      <c r="E54" s="181"/>
      <c r="F54" s="181"/>
    </row>
    <row r="55" spans="1:6" ht="21.75" customHeight="1">
      <c r="A55" s="55" t="s">
        <v>17</v>
      </c>
      <c r="B55" s="204">
        <v>41864802.65</v>
      </c>
      <c r="C55" s="204"/>
      <c r="D55" s="55"/>
      <c r="E55" s="55"/>
      <c r="F55" s="55"/>
    </row>
    <row r="56" spans="1:6" ht="21.75" customHeight="1">
      <c r="A56" s="56" t="s">
        <v>18</v>
      </c>
      <c r="B56" s="205">
        <v>2152138402.62</v>
      </c>
      <c r="C56" s="205"/>
      <c r="D56" s="57"/>
      <c r="E56" s="58"/>
      <c r="F56" s="58"/>
    </row>
    <row r="57" spans="1:6" ht="21.75" customHeight="1">
      <c r="A57" s="56" t="s">
        <v>71</v>
      </c>
      <c r="B57" s="205">
        <v>165302735.68</v>
      </c>
      <c r="C57" s="205"/>
      <c r="D57" s="57"/>
      <c r="E57" s="58"/>
      <c r="F57" s="58"/>
    </row>
    <row r="58" spans="1:6" ht="21.75" customHeight="1">
      <c r="A58" s="56" t="s">
        <v>72</v>
      </c>
      <c r="B58" s="173">
        <v>0</v>
      </c>
      <c r="C58" s="173"/>
      <c r="D58" s="56"/>
      <c r="E58" s="56"/>
      <c r="F58" s="56"/>
    </row>
    <row r="59" spans="1:6" ht="21.75" customHeight="1">
      <c r="A59" s="56" t="s">
        <v>73</v>
      </c>
      <c r="B59" s="173">
        <v>4464950.62</v>
      </c>
      <c r="C59" s="173"/>
      <c r="D59" s="56"/>
      <c r="E59" s="56"/>
      <c r="F59" s="56"/>
    </row>
    <row r="60" spans="1:6" ht="21.75" customHeight="1">
      <c r="A60" s="82" t="s">
        <v>95</v>
      </c>
      <c r="B60" s="173">
        <v>10220.11</v>
      </c>
      <c r="C60" s="173"/>
      <c r="D60" s="56"/>
      <c r="E60" s="56"/>
      <c r="F60" s="56"/>
    </row>
    <row r="61" spans="1:6" ht="21.75" customHeight="1">
      <c r="A61" s="56" t="s">
        <v>74</v>
      </c>
      <c r="B61" s="173">
        <v>516682488.82</v>
      </c>
      <c r="C61" s="173"/>
      <c r="D61" s="56"/>
      <c r="E61" s="56"/>
      <c r="F61" s="56"/>
    </row>
    <row r="62" spans="1:6" ht="21.75" customHeight="1">
      <c r="A62" s="80" t="s">
        <v>91</v>
      </c>
      <c r="B62" s="173">
        <v>34220124</v>
      </c>
      <c r="C62" s="173"/>
      <c r="D62" s="56"/>
      <c r="E62" s="56"/>
      <c r="F62" s="56"/>
    </row>
    <row r="63" spans="1:6" ht="21.75" customHeight="1">
      <c r="A63" s="82" t="s">
        <v>94</v>
      </c>
      <c r="B63" s="173">
        <v>403522.11</v>
      </c>
      <c r="C63" s="173"/>
      <c r="D63" s="56"/>
      <c r="E63" s="56"/>
      <c r="F63" s="56"/>
    </row>
    <row r="64" spans="1:6" ht="21.75" customHeight="1">
      <c r="A64" s="56"/>
      <c r="B64" s="56"/>
      <c r="C64" s="88"/>
      <c r="D64" s="56"/>
      <c r="E64" s="56"/>
      <c r="F64" s="56"/>
    </row>
    <row r="65" spans="1:6" ht="21.75" customHeight="1">
      <c r="A65" s="56"/>
      <c r="B65" s="56"/>
      <c r="C65" s="56"/>
      <c r="D65" s="56"/>
      <c r="E65" s="56"/>
      <c r="F65" s="56"/>
    </row>
    <row r="66" spans="1:6" ht="21.75" customHeight="1">
      <c r="A66" s="56"/>
      <c r="B66" s="56"/>
      <c r="C66" s="56"/>
      <c r="D66" s="56"/>
      <c r="E66" s="56"/>
      <c r="F66" s="56"/>
    </row>
    <row r="67" spans="1:6" ht="21.75" customHeight="1">
      <c r="A67" s="56"/>
      <c r="B67" s="56"/>
      <c r="C67" s="56"/>
      <c r="D67" s="56"/>
      <c r="E67" s="56"/>
      <c r="F67" s="56"/>
    </row>
    <row r="68" spans="1:6" ht="21.75" customHeight="1">
      <c r="A68" s="56"/>
      <c r="B68" s="56"/>
      <c r="C68" s="56"/>
      <c r="D68" s="56"/>
      <c r="E68" s="56"/>
      <c r="F68" s="56"/>
    </row>
    <row r="69" spans="1:6" ht="21.75" customHeight="1">
      <c r="A69" s="56"/>
      <c r="B69" s="56"/>
      <c r="C69" s="56"/>
      <c r="D69" s="56"/>
      <c r="E69" s="56"/>
      <c r="F69" s="56"/>
    </row>
    <row r="70" spans="1:6" ht="21.75" customHeight="1">
      <c r="A70" s="59"/>
      <c r="B70" s="56"/>
      <c r="C70" s="87">
        <v>42851</v>
      </c>
      <c r="D70" s="56"/>
      <c r="E70" s="59"/>
      <c r="F70" s="59"/>
    </row>
    <row r="71" spans="1:6" ht="21.75" customHeight="1">
      <c r="A71" s="60" t="s">
        <v>9</v>
      </c>
      <c r="B71" s="56"/>
      <c r="C71" s="60" t="s">
        <v>10</v>
      </c>
      <c r="D71" s="56"/>
      <c r="E71" s="203" t="s">
        <v>11</v>
      </c>
      <c r="F71" s="203"/>
    </row>
  </sheetData>
  <sheetProtection/>
  <mergeCells count="27">
    <mergeCell ref="B63:C63"/>
    <mergeCell ref="E7:F7"/>
    <mergeCell ref="E8:F8"/>
    <mergeCell ref="E71:F71"/>
    <mergeCell ref="B55:C55"/>
    <mergeCell ref="B56:C56"/>
    <mergeCell ref="B57:C57"/>
    <mergeCell ref="B58:C58"/>
    <mergeCell ref="E9:F9"/>
    <mergeCell ref="B59:C59"/>
    <mergeCell ref="E1:F1"/>
    <mergeCell ref="A54:F54"/>
    <mergeCell ref="A53:F53"/>
    <mergeCell ref="A10:F10"/>
    <mergeCell ref="A2:B6"/>
    <mergeCell ref="E2:F4"/>
    <mergeCell ref="A8:B9"/>
    <mergeCell ref="C3:D3"/>
    <mergeCell ref="C4:D4"/>
    <mergeCell ref="C5:D5"/>
    <mergeCell ref="C1:D1"/>
    <mergeCell ref="B61:C61"/>
    <mergeCell ref="B62:C62"/>
    <mergeCell ref="C2:D2"/>
    <mergeCell ref="C7:D7"/>
    <mergeCell ref="C8:D8"/>
    <mergeCell ref="B60:C60"/>
  </mergeCells>
  <printOptions horizontalCentered="1"/>
  <pageMargins left="0.3937007874015748" right="0.3937007874015748" top="0.5118110236220472" bottom="0.5118110236220472" header="0.5118110236220472" footer="0.5118110236220472"/>
  <pageSetup horizontalDpi="600" verticalDpi="600" orientation="portrait" paperSize="9" scale="74" r:id="rId1"/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tabSelected="1" zoomScalePageLayoutView="0" workbookViewId="0" topLeftCell="A49">
      <selection activeCell="F33" sqref="F33"/>
    </sheetView>
  </sheetViews>
  <sheetFormatPr defaultColWidth="9.33203125" defaultRowHeight="21.75" customHeight="1"/>
  <cols>
    <col min="1" max="1" width="36.83203125" style="91" customWidth="1"/>
    <col min="2" max="3" width="19.83203125" style="91" customWidth="1"/>
    <col min="4" max="4" width="35.83203125" style="91" customWidth="1"/>
    <col min="5" max="6" width="19.83203125" style="91" customWidth="1"/>
    <col min="7" max="16384" width="9.33203125" style="91" customWidth="1"/>
  </cols>
  <sheetData>
    <row r="1" spans="1:6" ht="15.75" customHeight="1">
      <c r="A1" s="89" t="s">
        <v>16</v>
      </c>
      <c r="B1" s="90"/>
      <c r="C1" s="208"/>
      <c r="D1" s="209"/>
      <c r="E1" s="210" t="s">
        <v>1</v>
      </c>
      <c r="F1" s="211"/>
    </row>
    <row r="2" spans="1:6" ht="15.75" customHeight="1">
      <c r="A2" s="212" t="s">
        <v>122</v>
      </c>
      <c r="B2" s="213"/>
      <c r="C2" s="217" t="s">
        <v>0</v>
      </c>
      <c r="D2" s="218"/>
      <c r="E2" s="219" t="s">
        <v>121</v>
      </c>
      <c r="F2" s="220"/>
    </row>
    <row r="3" spans="1:6" ht="15.75" customHeight="1">
      <c r="A3" s="214"/>
      <c r="B3" s="213"/>
      <c r="C3" s="221" t="s">
        <v>19</v>
      </c>
      <c r="D3" s="222"/>
      <c r="E3" s="219"/>
      <c r="F3" s="220"/>
    </row>
    <row r="4" spans="1:6" ht="15.75" customHeight="1">
      <c r="A4" s="214"/>
      <c r="B4" s="213"/>
      <c r="C4" s="223" t="s">
        <v>118</v>
      </c>
      <c r="D4" s="224"/>
      <c r="E4" s="219"/>
      <c r="F4" s="220"/>
    </row>
    <row r="5" spans="1:6" ht="15.75" customHeight="1">
      <c r="A5" s="214"/>
      <c r="B5" s="213"/>
      <c r="C5" s="223" t="s">
        <v>15</v>
      </c>
      <c r="D5" s="224"/>
      <c r="E5" s="92"/>
      <c r="F5" s="93"/>
    </row>
    <row r="6" spans="1:6" ht="15.75" customHeight="1">
      <c r="A6" s="215"/>
      <c r="B6" s="216"/>
      <c r="C6" s="94"/>
      <c r="D6" s="95"/>
      <c r="E6" s="96" t="s">
        <v>2</v>
      </c>
      <c r="F6" s="97"/>
    </row>
    <row r="7" spans="1:6" ht="15.75" customHeight="1">
      <c r="A7" s="98" t="s">
        <v>3</v>
      </c>
      <c r="B7" s="99"/>
      <c r="C7" s="227" t="s">
        <v>4</v>
      </c>
      <c r="D7" s="228"/>
      <c r="E7" s="229"/>
      <c r="F7" s="230"/>
    </row>
    <row r="8" spans="1:6" ht="15.75" customHeight="1">
      <c r="A8" s="231" t="s">
        <v>123</v>
      </c>
      <c r="B8" s="232"/>
      <c r="C8" s="227" t="s">
        <v>127</v>
      </c>
      <c r="D8" s="228"/>
      <c r="E8" s="235"/>
      <c r="F8" s="236"/>
    </row>
    <row r="9" spans="1:6" ht="15.75" customHeight="1" thickBot="1">
      <c r="A9" s="233"/>
      <c r="B9" s="234"/>
      <c r="C9" s="100"/>
      <c r="D9" s="101"/>
      <c r="E9" s="237"/>
      <c r="F9" s="238"/>
    </row>
    <row r="10" spans="1:6" ht="19.5" customHeight="1" thickBot="1">
      <c r="A10" s="225"/>
      <c r="B10" s="225"/>
      <c r="C10" s="225"/>
      <c r="D10" s="225"/>
      <c r="E10" s="225"/>
      <c r="F10" s="225"/>
    </row>
    <row r="11" spans="1:6" ht="19.5" customHeight="1" thickBot="1">
      <c r="A11" s="102" t="s">
        <v>5</v>
      </c>
      <c r="B11" s="103" t="s">
        <v>6</v>
      </c>
      <c r="C11" s="104" t="s">
        <v>7</v>
      </c>
      <c r="D11" s="105" t="s">
        <v>8</v>
      </c>
      <c r="E11" s="103" t="s">
        <v>6</v>
      </c>
      <c r="F11" s="104" t="s">
        <v>7</v>
      </c>
    </row>
    <row r="12" spans="1:6" ht="19.5" customHeight="1">
      <c r="A12" s="106" t="s">
        <v>28</v>
      </c>
      <c r="B12" s="107">
        <f>B13+B14+B24+B25+B29</f>
        <v>1863533.59</v>
      </c>
      <c r="C12" s="108">
        <f>C13+C14+C24+C25+C29</f>
        <v>1790020.18</v>
      </c>
      <c r="D12" s="109" t="s">
        <v>32</v>
      </c>
      <c r="E12" s="110">
        <f>E13+E14+E17+E18</f>
        <v>1715721.0100000002</v>
      </c>
      <c r="F12" s="111">
        <f>F13+F14+F17+F18</f>
        <v>1645575.4599999995</v>
      </c>
    </row>
    <row r="13" spans="1:6" ht="19.5" customHeight="1">
      <c r="A13" s="112" t="s">
        <v>82</v>
      </c>
      <c r="B13" s="113">
        <v>0</v>
      </c>
      <c r="C13" s="114">
        <v>0</v>
      </c>
      <c r="D13" s="115" t="s">
        <v>90</v>
      </c>
      <c r="E13" s="116">
        <v>4914543.65</v>
      </c>
      <c r="F13" s="117">
        <v>4636076.6</v>
      </c>
    </row>
    <row r="14" spans="1:6" ht="19.5" customHeight="1">
      <c r="A14" s="112" t="s">
        <v>27</v>
      </c>
      <c r="B14" s="113">
        <f>B15+B22+B23</f>
        <v>1863533.59</v>
      </c>
      <c r="C14" s="118">
        <f>C15+C22+C23</f>
        <v>1790020.18</v>
      </c>
      <c r="D14" s="115" t="s">
        <v>89</v>
      </c>
      <c r="E14" s="119">
        <f>SUM(E15:E16)</f>
        <v>-3198822.64</v>
      </c>
      <c r="F14" s="120">
        <f>SUM(F15:F16)</f>
        <v>-2990501.14</v>
      </c>
    </row>
    <row r="15" spans="1:6" ht="19.5" customHeight="1">
      <c r="A15" s="112" t="s">
        <v>21</v>
      </c>
      <c r="B15" s="113">
        <f>SUM(B16,B18:B21)</f>
        <v>1844274.59</v>
      </c>
      <c r="C15" s="118">
        <f>SUM(C16,C18:C21)</f>
        <v>1770761.18</v>
      </c>
      <c r="D15" s="121" t="s">
        <v>57</v>
      </c>
      <c r="E15" s="122">
        <v>0</v>
      </c>
      <c r="F15" s="123">
        <v>0</v>
      </c>
    </row>
    <row r="16" spans="1:6" ht="19.5" customHeight="1">
      <c r="A16" s="112" t="s">
        <v>22</v>
      </c>
      <c r="B16" s="124">
        <v>0</v>
      </c>
      <c r="C16" s="114">
        <v>0</v>
      </c>
      <c r="D16" s="121" t="s">
        <v>58</v>
      </c>
      <c r="E16" s="122">
        <v>-3198822.64</v>
      </c>
      <c r="F16" s="123">
        <v>-2990501.14</v>
      </c>
    </row>
    <row r="17" spans="1:6" ht="45.75" customHeight="1">
      <c r="A17" s="125" t="s">
        <v>115</v>
      </c>
      <c r="B17" s="122">
        <v>0</v>
      </c>
      <c r="C17" s="126">
        <v>0</v>
      </c>
      <c r="D17" s="115" t="s">
        <v>101</v>
      </c>
      <c r="E17" s="124">
        <v>0</v>
      </c>
      <c r="F17" s="127">
        <v>0</v>
      </c>
    </row>
    <row r="18" spans="1:6" ht="23.25" customHeight="1">
      <c r="A18" s="125" t="s">
        <v>104</v>
      </c>
      <c r="B18" s="122">
        <v>1844274.59</v>
      </c>
      <c r="C18" s="126">
        <v>1770761.18</v>
      </c>
      <c r="D18" s="115" t="s">
        <v>111</v>
      </c>
      <c r="E18" s="124">
        <v>0</v>
      </c>
      <c r="F18" s="127">
        <v>0</v>
      </c>
    </row>
    <row r="19" spans="1:6" ht="19.5" customHeight="1">
      <c r="A19" s="125" t="s">
        <v>23</v>
      </c>
      <c r="B19" s="122">
        <v>0</v>
      </c>
      <c r="C19" s="126">
        <v>0</v>
      </c>
      <c r="D19" s="109" t="s">
        <v>98</v>
      </c>
      <c r="E19" s="128">
        <v>0</v>
      </c>
      <c r="F19" s="129">
        <v>0</v>
      </c>
    </row>
    <row r="20" spans="1:6" ht="19.5" customHeight="1">
      <c r="A20" s="125" t="s">
        <v>24</v>
      </c>
      <c r="B20" s="122">
        <v>0</v>
      </c>
      <c r="C20" s="126">
        <v>0</v>
      </c>
      <c r="D20" s="109" t="s">
        <v>119</v>
      </c>
      <c r="E20" s="128">
        <v>0</v>
      </c>
      <c r="F20" s="129">
        <v>0</v>
      </c>
    </row>
    <row r="21" spans="1:6" ht="22.5" customHeight="1">
      <c r="A21" s="125" t="s">
        <v>25</v>
      </c>
      <c r="B21" s="122">
        <v>0</v>
      </c>
      <c r="C21" s="126">
        <v>0</v>
      </c>
      <c r="D21" s="130" t="s">
        <v>120</v>
      </c>
      <c r="E21" s="131">
        <f>E22+E23+E34+E35</f>
        <v>151334.81</v>
      </c>
      <c r="F21" s="132">
        <f>F22+F23+F34+F35</f>
        <v>162890.4</v>
      </c>
    </row>
    <row r="22" spans="1:6" ht="21" customHeight="1">
      <c r="A22" s="112" t="s">
        <v>102</v>
      </c>
      <c r="B22" s="133">
        <v>19259</v>
      </c>
      <c r="C22" s="114">
        <v>19259</v>
      </c>
      <c r="D22" s="115" t="s">
        <v>88</v>
      </c>
      <c r="E22" s="124">
        <v>0</v>
      </c>
      <c r="F22" s="127">
        <v>0</v>
      </c>
    </row>
    <row r="23" spans="1:6" ht="22.5" customHeight="1">
      <c r="A23" s="112" t="s">
        <v>103</v>
      </c>
      <c r="B23" s="133">
        <v>0</v>
      </c>
      <c r="C23" s="114">
        <v>0</v>
      </c>
      <c r="D23" s="115" t="s">
        <v>87</v>
      </c>
      <c r="E23" s="134">
        <f>SUM(E24:E31)</f>
        <v>151334.81</v>
      </c>
      <c r="F23" s="135">
        <f>SUM(F24:F31)</f>
        <v>162890.4</v>
      </c>
    </row>
    <row r="24" spans="1:6" ht="19.5" customHeight="1">
      <c r="A24" s="112" t="s">
        <v>26</v>
      </c>
      <c r="B24" s="133">
        <v>0</v>
      </c>
      <c r="C24" s="114">
        <v>0</v>
      </c>
      <c r="D24" s="121" t="s">
        <v>117</v>
      </c>
      <c r="E24" s="136">
        <v>11758.11</v>
      </c>
      <c r="F24" s="137">
        <v>15371.9</v>
      </c>
    </row>
    <row r="25" spans="1:6" ht="19.5" customHeight="1">
      <c r="A25" s="112" t="s">
        <v>29</v>
      </c>
      <c r="B25" s="113">
        <f>SUM(B26:B28)</f>
        <v>0</v>
      </c>
      <c r="C25" s="118">
        <f>SUM(C26:C28)</f>
        <v>0</v>
      </c>
      <c r="D25" s="121" t="s">
        <v>61</v>
      </c>
      <c r="E25" s="136">
        <v>0</v>
      </c>
      <c r="F25" s="138">
        <v>0</v>
      </c>
    </row>
    <row r="26" spans="1:6" ht="24" customHeight="1">
      <c r="A26" s="125" t="s">
        <v>41</v>
      </c>
      <c r="B26" s="122">
        <v>0</v>
      </c>
      <c r="C26" s="126">
        <v>0</v>
      </c>
      <c r="D26" s="121" t="s">
        <v>113</v>
      </c>
      <c r="E26" s="136">
        <v>21968.35</v>
      </c>
      <c r="F26" s="138">
        <v>22053.94</v>
      </c>
    </row>
    <row r="27" spans="1:6" ht="19.5" customHeight="1">
      <c r="A27" s="125" t="s">
        <v>40</v>
      </c>
      <c r="B27" s="122">
        <v>0</v>
      </c>
      <c r="C27" s="126">
        <v>0</v>
      </c>
      <c r="D27" s="121" t="s">
        <v>63</v>
      </c>
      <c r="E27" s="136">
        <v>114915.41</v>
      </c>
      <c r="F27" s="138">
        <v>114805.88</v>
      </c>
    </row>
    <row r="28" spans="1:6" ht="24" customHeight="1">
      <c r="A28" s="125" t="s">
        <v>105</v>
      </c>
      <c r="B28" s="122">
        <v>0</v>
      </c>
      <c r="C28" s="126">
        <v>0</v>
      </c>
      <c r="D28" s="121" t="s">
        <v>64</v>
      </c>
      <c r="E28" s="136">
        <v>0</v>
      </c>
      <c r="F28" s="137">
        <v>0</v>
      </c>
    </row>
    <row r="29" spans="1:6" ht="26.25" customHeight="1">
      <c r="A29" s="112" t="s">
        <v>106</v>
      </c>
      <c r="B29" s="133">
        <v>0</v>
      </c>
      <c r="C29" s="114">
        <v>0</v>
      </c>
      <c r="D29" s="121" t="s">
        <v>112</v>
      </c>
      <c r="E29" s="136">
        <v>0</v>
      </c>
      <c r="F29" s="138">
        <v>0</v>
      </c>
    </row>
    <row r="30" spans="1:6" ht="30" customHeight="1">
      <c r="A30" s="139" t="s">
        <v>31</v>
      </c>
      <c r="B30" s="140">
        <f>B31+B36+B42+B50</f>
        <v>3522.23</v>
      </c>
      <c r="C30" s="132">
        <f>C31+C36+C42+C50</f>
        <v>18445.68</v>
      </c>
      <c r="D30" s="121" t="s">
        <v>114</v>
      </c>
      <c r="E30" s="136">
        <v>0</v>
      </c>
      <c r="F30" s="141">
        <v>0</v>
      </c>
    </row>
    <row r="31" spans="1:6" ht="19.5" customHeight="1">
      <c r="A31" s="142" t="s">
        <v>83</v>
      </c>
      <c r="B31" s="143">
        <f>SUM(B32:B35)</f>
        <v>0</v>
      </c>
      <c r="C31" s="143">
        <f>SUM(C32:C35)</f>
        <v>0</v>
      </c>
      <c r="D31" s="115" t="s">
        <v>99</v>
      </c>
      <c r="E31" s="116">
        <f>SUM(E32:E33)</f>
        <v>2692.94</v>
      </c>
      <c r="F31" s="117">
        <f>SUM(F32:F33)</f>
        <v>10658.68</v>
      </c>
    </row>
    <row r="32" spans="1:6" ht="20.25">
      <c r="A32" s="144" t="s">
        <v>42</v>
      </c>
      <c r="B32" s="122">
        <v>0</v>
      </c>
      <c r="C32" s="138">
        <v>0</v>
      </c>
      <c r="D32" s="121" t="s">
        <v>116</v>
      </c>
      <c r="E32" s="136">
        <v>2692.94</v>
      </c>
      <c r="F32" s="141">
        <v>10658.68</v>
      </c>
    </row>
    <row r="33" spans="1:6" ht="19.5" customHeight="1">
      <c r="A33" s="144" t="s">
        <v>43</v>
      </c>
      <c r="B33" s="122">
        <v>0</v>
      </c>
      <c r="C33" s="138">
        <v>0</v>
      </c>
      <c r="D33" s="121" t="s">
        <v>100</v>
      </c>
      <c r="E33" s="136">
        <v>0</v>
      </c>
      <c r="F33" s="141">
        <v>0</v>
      </c>
    </row>
    <row r="34" spans="1:6" ht="19.5" customHeight="1">
      <c r="A34" s="144" t="s">
        <v>44</v>
      </c>
      <c r="B34" s="122">
        <v>0</v>
      </c>
      <c r="C34" s="138">
        <v>0</v>
      </c>
      <c r="D34" s="115" t="s">
        <v>65</v>
      </c>
      <c r="E34" s="124">
        <v>0</v>
      </c>
      <c r="F34" s="127">
        <v>0</v>
      </c>
    </row>
    <row r="35" spans="1:6" ht="19.5" customHeight="1">
      <c r="A35" s="144" t="s">
        <v>45</v>
      </c>
      <c r="B35" s="122">
        <v>0</v>
      </c>
      <c r="C35" s="138"/>
      <c r="D35" s="115" t="s">
        <v>56</v>
      </c>
      <c r="E35" s="124">
        <v>0</v>
      </c>
      <c r="F35" s="127">
        <v>0</v>
      </c>
    </row>
    <row r="36" spans="1:6" ht="19.5" customHeight="1">
      <c r="A36" s="142" t="s">
        <v>84</v>
      </c>
      <c r="B36" s="145">
        <f>SUM(B37:B41)</f>
        <v>829.29</v>
      </c>
      <c r="C36" s="143">
        <f>SUM(C37:C41)</f>
        <v>7787</v>
      </c>
      <c r="D36" s="115"/>
      <c r="E36" s="116"/>
      <c r="F36" s="146"/>
    </row>
    <row r="37" spans="1:6" ht="19.5" customHeight="1">
      <c r="A37" s="144" t="s">
        <v>46</v>
      </c>
      <c r="B37" s="122">
        <v>829.29</v>
      </c>
      <c r="C37" s="137">
        <v>7787</v>
      </c>
      <c r="D37" s="147"/>
      <c r="E37" s="124"/>
      <c r="F37" s="127"/>
    </row>
    <row r="38" spans="1:6" ht="19.5" customHeight="1">
      <c r="A38" s="144" t="s">
        <v>47</v>
      </c>
      <c r="B38" s="122">
        <v>0</v>
      </c>
      <c r="C38" s="138">
        <v>0</v>
      </c>
      <c r="D38" s="147"/>
      <c r="E38" s="124"/>
      <c r="F38" s="127"/>
    </row>
    <row r="39" spans="1:6" ht="25.5" customHeight="1">
      <c r="A39" s="144" t="s">
        <v>124</v>
      </c>
      <c r="B39" s="122">
        <v>0</v>
      </c>
      <c r="C39" s="138">
        <v>0</v>
      </c>
      <c r="D39" s="148"/>
      <c r="E39" s="149"/>
      <c r="F39" s="150"/>
    </row>
    <row r="40" spans="1:6" ht="19.5" customHeight="1">
      <c r="A40" s="144" t="s">
        <v>48</v>
      </c>
      <c r="B40" s="122">
        <v>0</v>
      </c>
      <c r="C40" s="137">
        <v>0</v>
      </c>
      <c r="D40" s="151"/>
      <c r="E40" s="122"/>
      <c r="F40" s="123"/>
    </row>
    <row r="41" spans="1:6" ht="36" customHeight="1">
      <c r="A41" s="144" t="s">
        <v>107</v>
      </c>
      <c r="B41" s="122">
        <v>0</v>
      </c>
      <c r="C41" s="138">
        <v>0</v>
      </c>
      <c r="D41" s="151"/>
      <c r="E41" s="122"/>
      <c r="F41" s="123"/>
    </row>
    <row r="42" spans="1:6" ht="19.5" customHeight="1">
      <c r="A42" s="142" t="s">
        <v>49</v>
      </c>
      <c r="B42" s="145">
        <f>SUM(B43:B49)</f>
        <v>2692.94</v>
      </c>
      <c r="C42" s="143">
        <f>SUM(C43:C49)</f>
        <v>10658.68</v>
      </c>
      <c r="D42" s="147"/>
      <c r="E42" s="124"/>
      <c r="F42" s="127"/>
    </row>
    <row r="43" spans="1:6" ht="19.5" customHeight="1">
      <c r="A43" s="144" t="s">
        <v>50</v>
      </c>
      <c r="B43" s="122">
        <v>0</v>
      </c>
      <c r="C43" s="138">
        <v>0</v>
      </c>
      <c r="D43" s="152"/>
      <c r="E43" s="153"/>
      <c r="F43" s="154"/>
    </row>
    <row r="44" spans="1:6" ht="20.25">
      <c r="A44" s="144" t="s">
        <v>108</v>
      </c>
      <c r="B44" s="122">
        <v>2692.94</v>
      </c>
      <c r="C44" s="138">
        <v>10658.68</v>
      </c>
      <c r="D44" s="155" t="s">
        <v>12</v>
      </c>
      <c r="E44" s="156"/>
      <c r="F44" s="157"/>
    </row>
    <row r="45" spans="1:6" ht="20.25">
      <c r="A45" s="144" t="s">
        <v>110</v>
      </c>
      <c r="B45" s="122">
        <v>0</v>
      </c>
      <c r="C45" s="138">
        <v>0</v>
      </c>
      <c r="D45" s="155" t="s">
        <v>12</v>
      </c>
      <c r="E45" s="156"/>
      <c r="F45" s="157"/>
    </row>
    <row r="46" spans="1:6" ht="19.5" customHeight="1">
      <c r="A46" s="144" t="s">
        <v>52</v>
      </c>
      <c r="B46" s="122">
        <v>0</v>
      </c>
      <c r="C46" s="138">
        <v>0</v>
      </c>
      <c r="D46" s="155"/>
      <c r="E46" s="156"/>
      <c r="F46" s="157"/>
    </row>
    <row r="47" spans="1:6" ht="19.5" customHeight="1">
      <c r="A47" s="144" t="s">
        <v>53</v>
      </c>
      <c r="B47" s="122">
        <v>0</v>
      </c>
      <c r="C47" s="138">
        <v>0</v>
      </c>
      <c r="D47" s="155" t="s">
        <v>12</v>
      </c>
      <c r="E47" s="156"/>
      <c r="F47" s="157"/>
    </row>
    <row r="48" spans="1:6" ht="19.5" customHeight="1">
      <c r="A48" s="144" t="s">
        <v>54</v>
      </c>
      <c r="B48" s="122">
        <v>0</v>
      </c>
      <c r="C48" s="138">
        <v>0</v>
      </c>
      <c r="D48" s="155" t="s">
        <v>12</v>
      </c>
      <c r="E48" s="156"/>
      <c r="F48" s="157"/>
    </row>
    <row r="49" spans="1:6" ht="20.25">
      <c r="A49" s="144" t="s">
        <v>109</v>
      </c>
      <c r="B49" s="122">
        <v>0</v>
      </c>
      <c r="C49" s="138">
        <v>0</v>
      </c>
      <c r="D49" s="155" t="s">
        <v>12</v>
      </c>
      <c r="E49" s="156"/>
      <c r="F49" s="157"/>
    </row>
    <row r="50" spans="1:6" ht="19.5" customHeight="1" thickBot="1">
      <c r="A50" s="142" t="s">
        <v>56</v>
      </c>
      <c r="B50" s="158">
        <v>0</v>
      </c>
      <c r="C50" s="117">
        <v>0</v>
      </c>
      <c r="D50" s="155" t="s">
        <v>12</v>
      </c>
      <c r="E50" s="156"/>
      <c r="F50" s="157"/>
    </row>
    <row r="51" spans="1:8" ht="19.5" customHeight="1" thickBot="1">
      <c r="A51" s="159" t="s">
        <v>13</v>
      </c>
      <c r="B51" s="160">
        <f>B12+B30</f>
        <v>1867055.82</v>
      </c>
      <c r="C51" s="161">
        <f>C12+C30</f>
        <v>1808465.8599999999</v>
      </c>
      <c r="D51" s="162" t="s">
        <v>14</v>
      </c>
      <c r="E51" s="160">
        <f>E12+E19+E20+E21</f>
        <v>1867055.8200000003</v>
      </c>
      <c r="F51" s="161">
        <f>F12+F19+F20+F21</f>
        <v>1808465.8599999994</v>
      </c>
      <c r="G51" s="163"/>
      <c r="H51" s="163"/>
    </row>
    <row r="52" spans="1:6" ht="21.75" customHeight="1">
      <c r="A52" s="164"/>
      <c r="B52" s="165"/>
      <c r="C52" s="165"/>
      <c r="D52" s="164"/>
      <c r="E52" s="165"/>
      <c r="F52" s="165"/>
    </row>
    <row r="53" spans="1:6" ht="21.75" customHeight="1">
      <c r="A53" s="166"/>
      <c r="B53" s="166"/>
      <c r="C53" s="166"/>
      <c r="D53" s="166"/>
      <c r="E53" s="166"/>
      <c r="F53" s="166"/>
    </row>
    <row r="54" spans="1:6" ht="21.75" customHeight="1">
      <c r="A54" s="169" t="s">
        <v>125</v>
      </c>
      <c r="B54" s="166"/>
      <c r="C54" s="170">
        <v>44277</v>
      </c>
      <c r="D54" s="166"/>
      <c r="E54" s="239" t="s">
        <v>126</v>
      </c>
      <c r="F54" s="240"/>
    </row>
    <row r="55" spans="1:6" ht="21.75" customHeight="1">
      <c r="A55" s="167"/>
      <c r="B55" s="166"/>
      <c r="C55" s="87"/>
      <c r="D55" s="166"/>
      <c r="E55" s="167"/>
      <c r="F55" s="167"/>
    </row>
    <row r="56" spans="1:6" ht="21.75" customHeight="1">
      <c r="A56" s="168" t="s">
        <v>9</v>
      </c>
      <c r="B56" s="166"/>
      <c r="C56" s="168" t="s">
        <v>10</v>
      </c>
      <c r="D56" s="166"/>
      <c r="E56" s="226" t="s">
        <v>11</v>
      </c>
      <c r="F56" s="226"/>
    </row>
  </sheetData>
  <sheetProtection/>
  <mergeCells count="17">
    <mergeCell ref="A10:F10"/>
    <mergeCell ref="E56:F56"/>
    <mergeCell ref="C7:D7"/>
    <mergeCell ref="E7:F7"/>
    <mergeCell ref="A8:B9"/>
    <mergeCell ref="C8:D8"/>
    <mergeCell ref="E8:F8"/>
    <mergeCell ref="E9:F9"/>
    <mergeCell ref="E54:F54"/>
    <mergeCell ref="C1:D1"/>
    <mergeCell ref="E1:F1"/>
    <mergeCell ref="A2:B6"/>
    <mergeCell ref="C2:D2"/>
    <mergeCell ref="E2:F4"/>
    <mergeCell ref="C3:D3"/>
    <mergeCell ref="C4:D4"/>
    <mergeCell ref="C5:D5"/>
  </mergeCells>
  <printOptions horizontalCentered="1"/>
  <pageMargins left="0.3937007874015748" right="0.3937007874015748" top="0.5118110236220472" bottom="0.5118110236220472" header="0.5118110236220472" footer="0.5118110236220472"/>
  <pageSetup fitToHeight="1" fitToWidth="1" horizontalDpi="600" verticalDpi="600" orientation="portrait" paperSize="9" scale="65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Urbanek Dorota</dc:creator>
  <cp:keywords/>
  <dc:description/>
  <cp:lastModifiedBy>Basia</cp:lastModifiedBy>
  <cp:lastPrinted>2019-03-21T10:46:38Z</cp:lastPrinted>
  <dcterms:created xsi:type="dcterms:W3CDTF">2014-04-28T12:26:49Z</dcterms:created>
  <dcterms:modified xsi:type="dcterms:W3CDTF">2021-03-19T10:49:42Z</dcterms:modified>
  <cp:category/>
  <cp:version/>
  <cp:contentType/>
  <cp:contentStatus/>
</cp:coreProperties>
</file>